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210" windowWidth="19095" windowHeight="9405" activeTab="4"/>
  </bookViews>
  <sheets>
    <sheet name="Orientações  - BDI" sheetId="9" r:id="rId1"/>
    <sheet name="Const. Edifícios" sheetId="6" r:id="rId2"/>
    <sheet name="Rodovias e Ferrovias" sheetId="12" r:id="rId3"/>
    <sheet name="Materiais e Equipamentos" sheetId="11" r:id="rId4"/>
    <sheet name="BDI RUBIA" sheetId="13" r:id="rId5"/>
  </sheets>
  <definedNames>
    <definedName name="_xlnm.Print_Area" localSheetId="1">'Const. Edifícios'!$A$1:$K$68</definedName>
    <definedName name="OLE_LINK1" localSheetId="0">'Orientações  - BDI'!$A$5</definedName>
    <definedName name="OLE_LINK4" localSheetId="0">'Orientações  - BDI'!$A$1</definedName>
  </definedNames>
  <calcPr calcId="125725"/>
</workbook>
</file>

<file path=xl/calcChain.xml><?xml version="1.0" encoding="utf-8"?>
<calcChain xmlns="http://schemas.openxmlformats.org/spreadsheetml/2006/main">
  <c r="K43" i="13"/>
  <c r="G27"/>
  <c r="G19"/>
  <c r="G17"/>
  <c r="G15"/>
  <c r="G29" s="1"/>
  <c r="G15" i="11"/>
  <c r="G17" i="12"/>
  <c r="G15" i="6"/>
  <c r="G17"/>
  <c r="G19"/>
  <c r="G27"/>
  <c r="G15" i="12"/>
  <c r="G19"/>
  <c r="G27"/>
  <c r="G19" i="11"/>
  <c r="G27"/>
  <c r="G17"/>
  <c r="K44"/>
  <c r="K43" i="12"/>
  <c r="K43" i="6"/>
  <c r="A30" i="13" l="1"/>
  <c r="J43"/>
  <c r="G29" i="6"/>
  <c r="J43" s="1"/>
  <c r="G29" i="12"/>
  <c r="A30" s="1"/>
  <c r="G29" i="11"/>
  <c r="A30" s="1"/>
  <c r="J44"/>
  <c r="J43" i="12" l="1"/>
  <c r="A30" i="6"/>
</calcChain>
</file>

<file path=xl/sharedStrings.xml><?xml version="1.0" encoding="utf-8"?>
<sst xmlns="http://schemas.openxmlformats.org/spreadsheetml/2006/main" count="376" uniqueCount="154">
  <si>
    <t xml:space="preserve">PREFEITURA MUNICIPAL DE </t>
  </si>
  <si>
    <t>OBS: Se for papel timbrado da PM dispensar este cabeçalho</t>
  </si>
  <si>
    <t>COMPOSIÇÃO DO BDI (Acórdão TCU nº 2622/2013) - Construção de Edifícios</t>
  </si>
  <si>
    <r>
      <t>OBRA</t>
    </r>
    <r>
      <rPr>
        <sz val="10"/>
        <rFont val="Arial"/>
        <family val="2"/>
      </rPr>
      <t xml:space="preserve">: </t>
    </r>
  </si>
  <si>
    <t>ART/RRT:</t>
  </si>
  <si>
    <t xml:space="preserve">Item Componente do BDI </t>
  </si>
  <si>
    <t>1 Quartil</t>
  </si>
  <si>
    <t>médio</t>
  </si>
  <si>
    <t>3 Quartil</t>
  </si>
  <si>
    <t>Despesas Indiretas e Lucro</t>
  </si>
  <si>
    <t>%</t>
  </si>
  <si>
    <t xml:space="preserve">Risco </t>
  </si>
  <si>
    <t xml:space="preserve">Administração Central </t>
  </si>
  <si>
    <t>Subtotal I = 1+(( 1+2+3)/100)</t>
  </si>
  <si>
    <t xml:space="preserve">Despesas Financeiras </t>
  </si>
  <si>
    <t>Subtotal II = 1+( 4/100)</t>
  </si>
  <si>
    <t xml:space="preserve">Lucro </t>
  </si>
  <si>
    <t>Subtotal III = 1+( 5/100)</t>
  </si>
  <si>
    <t>Tributos Federais</t>
  </si>
  <si>
    <t>COFINS</t>
  </si>
  <si>
    <t>Pis/PASEP</t>
  </si>
  <si>
    <t>IRPJ</t>
  </si>
  <si>
    <t>Não incidente</t>
  </si>
  <si>
    <t>CSLL</t>
  </si>
  <si>
    <t>Tributo Municipal</t>
  </si>
  <si>
    <t>ISS</t>
  </si>
  <si>
    <t>Subtotal IV = (6+7+8+9+10)/100</t>
  </si>
  <si>
    <t>FÓRMULA</t>
  </si>
  <si>
    <t>Preencher as células das cores:</t>
  </si>
  <si>
    <r>
      <t xml:space="preserve">BDI =   </t>
    </r>
    <r>
      <rPr>
        <b/>
        <u/>
        <sz val="10"/>
        <color indexed="8"/>
        <rFont val="Arial"/>
        <family val="2"/>
      </rPr>
      <t xml:space="preserve"> (1+AC+S+R+G) (1+DF) (1+L)</t>
    </r>
    <r>
      <rPr>
        <b/>
        <sz val="10"/>
        <color indexed="8"/>
        <rFont val="Arial"/>
        <family val="2"/>
      </rPr>
      <t xml:space="preserve">   - 1   </t>
    </r>
  </si>
  <si>
    <t xml:space="preserve"> (1- I )</t>
  </si>
  <si>
    <r>
      <t>Onde:</t>
    </r>
    <r>
      <rPr>
        <sz val="10"/>
        <rFont val="Arial"/>
        <family val="2"/>
      </rPr>
      <t xml:space="preserve">
AC: taxa de administração central;
S: taxa de seguros;
R: taxa de riscos;
G: taxa de garantias;
DF: taxa de despesas financeiras;
L: taxa de lucro/remuneração;
I: taxa de incidência de impostos (PIS, COFINS, ISS).
</t>
    </r>
  </si>
  <si>
    <r>
      <t xml:space="preserve">OBS: 1. </t>
    </r>
    <r>
      <rPr>
        <sz val="10"/>
        <rFont val="Arial"/>
        <family val="2"/>
      </rPr>
      <t xml:space="preserve"> A tabela acima foi elaborada sem considerar a desoneração sobre a folha de pagamento prevista na Lei n° 12.844/2013. Para análise de orçamentos considerando a contribuição previdenciária sobre a receita bruta deverá ser somada a alíquota de 2% no item impostos. 2. O Tomador apresentará declaração informativa, conforme legislação tributária municipal, a base de cálculo e, sobre esta, a respectiva alíquota do ISS, que será um percentual entre 2% e 5%.</t>
    </r>
  </si>
  <si>
    <t>Tributo Federal</t>
  </si>
  <si>
    <t>Contribuição previdenciária sobre a receita bruta: alíquota de 2% no item impostos</t>
  </si>
  <si>
    <t>TOTAL DO ÍNDICE DO BDI ADOTADO</t>
  </si>
  <si>
    <t>OBS:  Para enquadramento em cada tipo de obra deve-se observar a preponderância dos serviços correlatos no orçamento do empreendimento, ou então, quando for viável tecnicamente, o desmembramento do orçamento em quantos forem os tipos de obra.</t>
  </si>
  <si>
    <t>COMPOSIÇÃO DO BDI (Acórdão TCU nº 2622/2013) - Construção de Rodovias e Ferrovias</t>
  </si>
  <si>
    <t>TOTAL DO BDI SEM A ALIQUOTA DO INSS</t>
  </si>
  <si>
    <t>COMPOSIÇÃO DO BDI (Acórdão TCU nº 2622/2013) - Fornecimento de Materiais e Equipamentos</t>
  </si>
  <si>
    <t>Senhores Orçamentistas</t>
  </si>
  <si>
    <t>1.</t>
  </si>
  <si>
    <t>Em atenção ao estabelecido pelo Acórdão 2622/2013 - TCU - Plenário indicamos a utilização dos seguintes parâmetros para taxas de BDI:</t>
  </si>
  <si>
    <t>VALORES DE BDI POR TIPO DE OBRA</t>
  </si>
  <si>
    <t>TIPO DE OBRA</t>
  </si>
  <si>
    <t>Médio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</si>
  <si>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</si>
  <si>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</si>
  <si>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</si>
  <si>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</si>
  <si>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</si>
  <si>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</si>
  <si>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1.1.</t>
  </si>
  <si>
    <t>Se a indicação de BDI pelo Tomador estiver dentro dos limites acima não há a necessidade de justificativa técnica.</t>
  </si>
  <si>
    <t>1.1.1.</t>
  </si>
  <si>
    <t xml:space="preserve"> </t>
  </si>
  <si>
    <t>Onde:</t>
  </si>
  <si>
    <t>AC: taxa de administração central;</t>
  </si>
  <si>
    <t>S: taxa de seguros;</t>
  </si>
  <si>
    <t>R: taxa de riscos;</t>
  </si>
  <si>
    <t>G: taxa de garantias;</t>
  </si>
  <si>
    <t>DF: taxa de despesas financeiras;</t>
  </si>
  <si>
    <t>L: taxa de lucro/remuneração;</t>
  </si>
  <si>
    <t>I: taxa de incidência de impostos (PIS, COFINS, ISS).</t>
  </si>
  <si>
    <t>1.1.3.</t>
  </si>
  <si>
    <t>Os percentuais de Impostos a serem adotados devem ser indicados pelo Tomador, conforme legislação vigente.</t>
  </si>
  <si>
    <t>1.1.3.1.</t>
  </si>
  <si>
    <t>Para o ISS, deverão ser definidos pelo Tomador, através de declaração informativa, conforme legislação tributária municipal, a base de cálculo e, sobre esta, a respectiva alíquota do ISS, que será um percentual entre 2% e 5%.</t>
  </si>
  <si>
    <t>1.1.3.2.</t>
  </si>
  <si>
    <t>As tabelas acima foram construídas sem considerar a desoneração sobre a folha de pagamento prevista na Lei n° 12.844/2013. Para análise de orçamentos considerando a contribuição previdenciária sobre a receita bruta deverá ser somada a alíquota de 2% no item impostos.</t>
  </si>
  <si>
    <t>1.2.</t>
  </si>
  <si>
    <t>Para enquadramento em cada tipo de obra deve-se observar a preponderância dos serviços correlatos no orçamento do empreendimento, ou então, quando for viável tecnicamente, o desmembramento do orçamento em quantos forem os tipos de obra.</t>
  </si>
  <si>
    <t>1.3.</t>
  </si>
  <si>
    <t>Para o tipo de obra "Construção de Edifícios"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</si>
  <si>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1.4.</t>
  </si>
  <si>
    <t>Para o tipo de obra "Construção de Rodovias e Ferrovias"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</si>
  <si>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1.5.</t>
  </si>
  <si>
    <t>Para o tipo de obra "Construção de Redes de Abastecimento de Água, Coleta de Esgoto e Construções Correlatas"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</si>
  <si>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1.6.</t>
  </si>
  <si>
    <t>Para o tipo de obra "Construção e Manutenção de Estações e Redes de Distribuição de Energia Elétrica"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</si>
  <si>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>1.7.</t>
  </si>
  <si>
    <t xml:space="preserve">Para o tipo de obra "Portuárias, Marítimas e Fluviais"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d'água. </t>
  </si>
  <si>
    <t>1.8.</t>
  </si>
  <si>
    <t xml:space="preserve">Caso o tipo de obra em análise não se enquadre em nenhum dos itens das tabelas acima, deverá ser realizada consulta no site do IBGE CNAE 2.0 (http://www.cnae.ibge.gov.br/estrutura.asp) para verificar o correto enquadramento. </t>
  </si>
  <si>
    <t>BDI DIFERENCIADO</t>
  </si>
  <si>
    <t>1.9.</t>
  </si>
  <si>
    <t>- materiais betuminosos para obras rodoviárias,</t>
  </si>
  <si>
    <t>- tubos de ferro fundido ou PVC para obras de abastecimento de água,</t>
  </si>
  <si>
    <t>- elevadores e escadas rolantes para obras aeroportuárias.</t>
  </si>
  <si>
    <t>1.9.1.</t>
  </si>
  <si>
    <t>1.9.2.</t>
  </si>
  <si>
    <t>1.9.2.1.</t>
  </si>
  <si>
    <t>1.9.2.2.</t>
  </si>
  <si>
    <t>1.9.2.3.</t>
  </si>
  <si>
    <t>Para tanto, os materiais e equipamentos devem compor itens próprios na planilha orçamentária, apartados de sua instalação, assentamento ou produção, p. ex., conjunto motor-bomba, tubulação de ferro fundido e material betuminoso, respectivamente.</t>
  </si>
  <si>
    <t>1.9.2.4.</t>
  </si>
  <si>
    <t>Excepcionalmente, no caso de fornecimento de equipamentos, sistemas e materiais em que o contratado não atue como intermediário entre o fabricante e a administração pública ou que tenham projetos, fabricação e logísticas não padronizados e não enquadrados como itens de fabricação regular e contínua, nos mercados nacional ou internacional, o BDI poderá ser calculado e justificado com base na complexidade de sua aquisição.</t>
  </si>
  <si>
    <t>1.9.3.</t>
  </si>
  <si>
    <t>A adoção de taxa de BDI reduzida somente se justifica no caso de ficarem satisfeitas cumulativamente as seguintes condições:</t>
  </si>
  <si>
    <t>- fornecimento de materiais e equipamentos que possam ser contratados diretamente do fabricante ou de fornecedor com especialidade própria e diversa da contratada principal;</t>
  </si>
  <si>
    <t>- que se constitua mera intermediação entre a construtora e o fabricante;</t>
  </si>
  <si>
    <t>- que a intermediação para fornecimento de equipamentos seja atividade residual da construtora.</t>
  </si>
  <si>
    <t>1.9.4.</t>
  </si>
  <si>
    <t>Para simples aquisição de materiais, tendo em vista que a atuação da construtora está restrita à efetivação da compra e à adoção de providências quanto ao transporte e ao armazenamento desse material, deve-se aplicar BDI diferenciado (reduzido).</t>
  </si>
  <si>
    <t>1.9.5.</t>
  </si>
  <si>
    <t>Não cabe BDI diferenciado para os demais materiais e equipamentos adquiridos pela construtora e usualmente processados, transformados ou consumidos na obra para a execução de serviços comuns.</t>
  </si>
  <si>
    <t>2.</t>
  </si>
  <si>
    <t>Quando a taxa de BDI indicada pelo Tomador estiver fora dos patamares estipulados no item 1, o detalhamento do BDI deve ser acompanhado de relatório técnico circunstanciado, justificando a adoção do percentual adotado para cada parcela do BDI, assinado pelo profissional responsável técnico do orçamento, usando como diretriz os percentuais apresentados nas tabelas abaixo.</t>
  </si>
  <si>
    <t>2.1.</t>
  </si>
  <si>
    <t>Poderão ser adotados percentuais diferentes daqueles constantes nestas tabelas, levando-se sempre em consideração as peculiaridades de cada caso concreto.</t>
  </si>
  <si>
    <t>2.2.</t>
  </si>
  <si>
    <t>Para o tipo de obra "Construção de Edifícios":</t>
  </si>
  <si>
    <t>PARCELA DO BDI</t>
  </si>
  <si>
    <t>Administração Central</t>
  </si>
  <si>
    <t>Risco</t>
  </si>
  <si>
    <t>Despesas Financeiras</t>
  </si>
  <si>
    <t>Lucro</t>
  </si>
  <si>
    <t>PIS, COFINS e ISSQN</t>
  </si>
  <si>
    <t>Conforme legislação específica</t>
  </si>
  <si>
    <t>2.3.</t>
  </si>
  <si>
    <t>Para o tipo de obra "Construção de Rodovias e Ferrovias":</t>
  </si>
  <si>
    <t>2.4.</t>
  </si>
  <si>
    <t>Para o tipo de obra "Construção de Redes de Abastecimento de Água, Coleta de Esgoto e Construções Correlatas":</t>
  </si>
  <si>
    <t>2.5.</t>
  </si>
  <si>
    <t xml:space="preserve">Para o tipo de obra "Construção e Manutenção de Estações e Redes de Distribuição de Energia Elétrica"  </t>
  </si>
  <si>
    <t>2.6.</t>
  </si>
  <si>
    <t>Para o tipo de obra "Portuárias, Marítimas e Fluviais":</t>
  </si>
  <si>
    <t>2.7.</t>
  </si>
  <si>
    <t>Para "Fornecimento de Materiais e Equipamentos":</t>
  </si>
  <si>
    <t>3.</t>
  </si>
  <si>
    <t>Reiteramos que, por determinação do TCU, não é admitida a inclusão de IRPJ e CSLL no BDI, bem como Administração local, Instalação de Canteiro/acampamento, Mobilização/ desmobilização e demais itens que possam ser apropriados como custos diretos da obra, devendo ser apresentada a composição destes, com detalhamentos suficientes que justifiquem o valor obtido, não sendo admitido cálculo com estimativas percentuais genéricas.</t>
  </si>
  <si>
    <t>EQUIPE OGU - GIGOV PC</t>
  </si>
  <si>
    <t>FEVEREIRO DE 2014</t>
  </si>
  <si>
    <r>
      <t xml:space="preserve">Enquadram-se como </t>
    </r>
    <r>
      <rPr>
        <u/>
        <sz val="10"/>
        <rFont val="Arial"/>
        <family val="2"/>
      </rPr>
      <t>"Fornecimento de Materiais e Equipamentos</t>
    </r>
    <r>
      <rPr>
        <sz val="10"/>
        <rFont val="Arial"/>
        <family val="2"/>
      </rPr>
      <t xml:space="preserve">", conforme tabela apresentada no item 1 desta CE, especificamente o fornecimento de </t>
    </r>
    <r>
      <rPr>
        <u/>
        <sz val="10"/>
        <rFont val="Arial"/>
        <family val="2"/>
      </rPr>
      <t>materiais e equipamentos relevantes de natureza específica</t>
    </r>
    <r>
      <rPr>
        <sz val="10"/>
        <rFont val="Arial"/>
        <family val="2"/>
      </rPr>
      <t>, como é o caso de:</t>
    </r>
  </si>
  <si>
    <r>
      <t xml:space="preserve">Sempre que possível, o Tomador deve proceder ao fornecimento de </t>
    </r>
    <r>
      <rPr>
        <u/>
        <sz val="10"/>
        <rFont val="Arial"/>
        <family val="2"/>
      </rPr>
      <t>materiais e equipamentos relevantes de natureza específica</t>
    </r>
    <r>
      <rPr>
        <sz val="10"/>
        <rFont val="Arial"/>
        <family val="2"/>
      </rPr>
      <t xml:space="preserve"> em separado da obras.</t>
    </r>
  </si>
  <si>
    <r>
      <t xml:space="preserve">Comprovada a inviabilidade técnico-econômica de parcelamento do objeto da licitação, os itens de </t>
    </r>
    <r>
      <rPr>
        <u/>
        <sz val="10"/>
        <rFont val="Arial"/>
        <family val="2"/>
      </rPr>
      <t>fornecimento de materiais e equipamentos relevantes de natureza específica,</t>
    </r>
    <r>
      <rPr>
        <sz val="10"/>
        <rFont val="Arial"/>
        <family val="2"/>
      </rPr>
      <t xml:space="preserve"> que possam ser fornecidos por empresas com especialidades próprias e diversas e que representem percentual significativo do preço global da obra devem apresentar incidência de taxa de BDI reduzida em relação à taxa aplicável aos demais itens da obra.</t>
    </r>
  </si>
  <si>
    <r>
      <t xml:space="preserve">Cabe ao Tomador avaliar em cada caso concreto, quando da justificativa técnica e econômica para o não parcelamento da obra, qual é o percentual significativo do preço global para aplicação do BDI diferenciado sobre o </t>
    </r>
    <r>
      <rPr>
        <u/>
        <sz val="10"/>
        <rFont val="Arial"/>
        <family val="2"/>
      </rPr>
      <t>fornecimento de materiais e equipamentos relevantes de natureza específica</t>
    </r>
    <r>
      <rPr>
        <sz val="10"/>
        <rFont val="Arial"/>
        <family val="2"/>
      </rPr>
      <t xml:space="preserve">, levando em conta a natureza específica desses bens e as características da obra. </t>
    </r>
  </si>
  <si>
    <r>
      <t xml:space="preserve">No entanto são necessariamente enquadrados como </t>
    </r>
    <r>
      <rPr>
        <u/>
        <sz val="10"/>
        <rFont val="Arial"/>
        <family val="2"/>
      </rPr>
      <t>fornecimento de materiais e equipamentos relevantes de natureza específica</t>
    </r>
    <r>
      <rPr>
        <sz val="10"/>
        <rFont val="Arial"/>
        <family val="2"/>
      </rPr>
      <t xml:space="preserve"> aqueles que correspondem, isoladamente, a 18% do VI da obra ou totalizem, no mínimo, R$ 1.500.000,00, ressalvado o disposto no item 1.9.3.</t>
    </r>
  </si>
  <si>
    <t>Garantia + seguro</t>
  </si>
  <si>
    <r>
      <t>Contrato</t>
    </r>
    <r>
      <rPr>
        <sz val="10"/>
        <rFont val="Arial"/>
        <family val="2"/>
      </rPr>
      <t xml:space="preserve">:    </t>
    </r>
  </si>
  <si>
    <t>XXXX.XXX-XX/XXXX</t>
  </si>
  <si>
    <t>Endereço:</t>
  </si>
  <si>
    <t xml:space="preserve">Limites </t>
  </si>
  <si>
    <t>(sem desoneração)</t>
  </si>
  <si>
    <t>RT de Orç.:</t>
  </si>
  <si>
    <t>Enquadra-se como "Fornecimento de Materiais e Equipamentos" especificamente o fornecimento (exclusive instalação, assentamento ou produção) de materiais e equipamentos relevantes de natureza específica, que possam ser fornecidos por empresas com especialidades próprias e diversas, que represente percentual significativo do preço global da obra, que reste comprovada a inviabilidade técnica e econômica de parcelamento do objeto da licitação e que, cabendo à empresa vencedora a simples intermediação entre o fabricante e a administração pública, deve apresentar incidência de taxa de BDI reduzida em relação à taxa aplicável aos demais itens da obra.</t>
  </si>
  <si>
    <t>Local/Data</t>
  </si>
  <si>
    <t>Conforme legislação municipal</t>
  </si>
  <si>
    <t xml:space="preserve">Responsável Técnico de Orçamento </t>
  </si>
  <si>
    <t>CREA/CAU:</t>
  </si>
  <si>
    <t>seguro + garantia</t>
  </si>
  <si>
    <t>Também deve ser apresentado detalhamento do BDI, admitindo-se em sua composição os seguintes itens: Administração Central, Seguro, Garantia, Risco, Despesas Financeiras, Lucro, Tributos (PIS, COFINS, ISS).</t>
  </si>
  <si>
    <t>POUSO ALEGRE</t>
  </si>
  <si>
    <t>PRAÇA JOÃO PINHEIRO Nº75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</si>
</sst>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000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u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4" fillId="23" borderId="4" applyNumberFormat="0" applyFont="0" applyAlignment="0" applyProtection="0"/>
    <xf numFmtId="0" fontId="19" fillId="16" borderId="5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00">
    <xf numFmtId="0" fontId="0" fillId="0" borderId="0" xfId="0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 applyProtection="1"/>
    <xf numFmtId="0" fontId="0" fillId="0" borderId="12" xfId="0" applyFill="1" applyBorder="1" applyProtection="1"/>
    <xf numFmtId="164" fontId="1" fillId="0" borderId="0" xfId="34" applyFont="1" applyBorder="1" applyAlignment="1" applyProtection="1"/>
    <xf numFmtId="164" fontId="1" fillId="0" borderId="12" xfId="34" applyFont="1" applyBorder="1" applyAlignment="1" applyProtection="1"/>
    <xf numFmtId="164" fontId="1" fillId="0" borderId="13" xfId="34" applyFont="1" applyBorder="1" applyAlignment="1" applyProtection="1"/>
    <xf numFmtId="164" fontId="1" fillId="0" borderId="14" xfId="34" applyFont="1" applyBorder="1" applyAlignment="1" applyProtection="1"/>
    <xf numFmtId="164" fontId="5" fillId="24" borderId="15" xfId="34" applyFont="1" applyFill="1" applyBorder="1" applyAlignment="1" applyProtection="1">
      <alignment horizontal="center" wrapText="1"/>
    </xf>
    <xf numFmtId="164" fontId="5" fillId="24" borderId="13" xfId="34" applyFont="1" applyFill="1" applyBorder="1" applyAlignment="1" applyProtection="1">
      <alignment horizontal="center" wrapText="1"/>
    </xf>
    <xf numFmtId="164" fontId="5" fillId="24" borderId="16" xfId="34" applyFont="1" applyFill="1" applyBorder="1" applyAlignment="1" applyProtection="1">
      <alignment horizontal="center" wrapText="1"/>
    </xf>
    <xf numFmtId="164" fontId="6" fillId="0" borderId="17" xfId="34" applyFont="1" applyBorder="1" applyAlignment="1" applyProtection="1">
      <alignment horizontal="center" wrapText="1"/>
    </xf>
    <xf numFmtId="164" fontId="6" fillId="0" borderId="18" xfId="34" applyFont="1" applyBorder="1" applyAlignment="1" applyProtection="1">
      <alignment horizontal="center" wrapText="1"/>
    </xf>
    <xf numFmtId="164" fontId="6" fillId="0" borderId="19" xfId="34" applyFont="1" applyBorder="1" applyAlignment="1" applyProtection="1">
      <alignment horizontal="center" wrapText="1"/>
    </xf>
    <xf numFmtId="164" fontId="6" fillId="0" borderId="17" xfId="34" applyFont="1" applyBorder="1" applyAlignment="1" applyProtection="1">
      <alignment wrapText="1"/>
    </xf>
    <xf numFmtId="164" fontId="6" fillId="0" borderId="18" xfId="34" applyFont="1" applyBorder="1" applyAlignment="1" applyProtection="1">
      <alignment wrapText="1"/>
    </xf>
    <xf numFmtId="164" fontId="6" fillId="0" borderId="19" xfId="34" applyFont="1" applyBorder="1" applyAlignment="1" applyProtection="1">
      <alignment wrapText="1"/>
    </xf>
    <xf numFmtId="164" fontId="5" fillId="0" borderId="17" xfId="34" applyFont="1" applyBorder="1" applyAlignment="1" applyProtection="1">
      <alignment wrapText="1"/>
    </xf>
    <xf numFmtId="164" fontId="5" fillId="0" borderId="18" xfId="34" applyFont="1" applyBorder="1" applyAlignment="1" applyProtection="1">
      <alignment wrapText="1"/>
    </xf>
    <xf numFmtId="164" fontId="5" fillId="0" borderId="19" xfId="34" applyFont="1" applyBorder="1" applyAlignment="1" applyProtection="1">
      <alignment wrapText="1"/>
    </xf>
    <xf numFmtId="164" fontId="6" fillId="0" borderId="20" xfId="34" applyFont="1" applyBorder="1" applyAlignment="1" applyProtection="1">
      <alignment wrapText="1"/>
    </xf>
    <xf numFmtId="164" fontId="6" fillId="0" borderId="10" xfId="34" applyFont="1" applyBorder="1" applyAlignment="1" applyProtection="1">
      <alignment wrapText="1"/>
    </xf>
    <xf numFmtId="164" fontId="6" fillId="0" borderId="21" xfId="34" applyFont="1" applyBorder="1" applyAlignment="1" applyProtection="1">
      <alignment wrapText="1"/>
    </xf>
    <xf numFmtId="164" fontId="5" fillId="0" borderId="22" xfId="34" applyFont="1" applyBorder="1" applyAlignment="1" applyProtection="1">
      <alignment wrapText="1"/>
    </xf>
    <xf numFmtId="164" fontId="5" fillId="0" borderId="23" xfId="34" applyFont="1" applyBorder="1" applyAlignment="1" applyProtection="1">
      <alignment wrapText="1"/>
    </xf>
    <xf numFmtId="164" fontId="5" fillId="0" borderId="24" xfId="34" applyFont="1" applyBorder="1" applyAlignment="1" applyProtection="1">
      <alignment wrapText="1"/>
    </xf>
    <xf numFmtId="2" fontId="7" fillId="0" borderId="25" xfId="34" applyNumberFormat="1" applyFont="1" applyFill="1" applyBorder="1" applyAlignment="1" applyProtection="1">
      <alignment wrapText="1"/>
    </xf>
    <xf numFmtId="2" fontId="7" fillId="0" borderId="0" xfId="34" applyNumberFormat="1" applyFont="1" applyFill="1" applyBorder="1" applyAlignment="1" applyProtection="1">
      <alignment wrapText="1"/>
    </xf>
    <xf numFmtId="2" fontId="7" fillId="0" borderId="26" xfId="34" applyNumberFormat="1" applyFont="1" applyFill="1" applyBorder="1" applyAlignment="1" applyProtection="1">
      <alignment wrapText="1"/>
    </xf>
    <xf numFmtId="164" fontId="6" fillId="25" borderId="0" xfId="34" applyFont="1" applyFill="1" applyBorder="1" applyAlignment="1" applyProtection="1">
      <alignment wrapText="1"/>
    </xf>
    <xf numFmtId="164" fontId="6" fillId="0" borderId="0" xfId="34" applyFont="1" applyFill="1" applyBorder="1" applyAlignment="1" applyProtection="1">
      <alignment wrapText="1"/>
    </xf>
    <xf numFmtId="164" fontId="6" fillId="0" borderId="0" xfId="34" applyFont="1" applyBorder="1" applyAlignment="1" applyProtection="1">
      <alignment wrapText="1"/>
    </xf>
    <xf numFmtId="164" fontId="6" fillId="0" borderId="12" xfId="34" applyFont="1" applyBorder="1" applyAlignment="1" applyProtection="1">
      <alignment wrapText="1"/>
    </xf>
    <xf numFmtId="164" fontId="6" fillId="0" borderId="17" xfId="35" applyFont="1" applyBorder="1" applyAlignment="1" applyProtection="1">
      <alignment wrapText="1"/>
    </xf>
    <xf numFmtId="164" fontId="6" fillId="0" borderId="18" xfId="35" applyFont="1" applyBorder="1" applyAlignment="1" applyProtection="1">
      <alignment wrapText="1"/>
    </xf>
    <xf numFmtId="164" fontId="6" fillId="0" borderId="27" xfId="35" applyFont="1" applyBorder="1" applyAlignment="1" applyProtection="1">
      <alignment wrapText="1"/>
    </xf>
    <xf numFmtId="164" fontId="5" fillId="0" borderId="17" xfId="35" applyFont="1" applyBorder="1" applyAlignment="1" applyProtection="1">
      <alignment wrapText="1"/>
    </xf>
    <xf numFmtId="164" fontId="5" fillId="0" borderId="18" xfId="35" applyFont="1" applyBorder="1" applyAlignment="1" applyProtection="1">
      <alignment wrapText="1"/>
    </xf>
    <xf numFmtId="164" fontId="5" fillId="0" borderId="27" xfId="35" applyFont="1" applyBorder="1" applyAlignment="1" applyProtection="1">
      <alignment wrapText="1"/>
    </xf>
    <xf numFmtId="164" fontId="5" fillId="0" borderId="22" xfId="35" applyFont="1" applyBorder="1" applyAlignment="1" applyProtection="1">
      <alignment wrapText="1"/>
    </xf>
    <xf numFmtId="164" fontId="5" fillId="0" borderId="23" xfId="35" applyFont="1" applyBorder="1" applyAlignment="1" applyProtection="1">
      <alignment wrapText="1"/>
    </xf>
    <xf numFmtId="164" fontId="5" fillId="0" borderId="0" xfId="35" applyFont="1" applyBorder="1" applyAlignment="1" applyProtection="1">
      <alignment wrapText="1"/>
    </xf>
    <xf numFmtId="164" fontId="5" fillId="0" borderId="12" xfId="35" applyFont="1" applyBorder="1" applyAlignment="1" applyProtection="1">
      <alignment wrapText="1"/>
    </xf>
    <xf numFmtId="0" fontId="0" fillId="26" borderId="0" xfId="0" applyFill="1"/>
    <xf numFmtId="0" fontId="0" fillId="26" borderId="0" xfId="0" applyFill="1" applyAlignment="1">
      <alignment horizontal="center"/>
    </xf>
    <xf numFmtId="0" fontId="0" fillId="26" borderId="27" xfId="0" applyFill="1" applyBorder="1" applyAlignment="1">
      <alignment horizontal="center"/>
    </xf>
    <xf numFmtId="0" fontId="0" fillId="26" borderId="27" xfId="0" applyFill="1" applyBorder="1"/>
    <xf numFmtId="10" fontId="0" fillId="26" borderId="27" xfId="0" applyNumberFormat="1" applyFill="1" applyBorder="1" applyAlignment="1">
      <alignment horizontal="center"/>
    </xf>
    <xf numFmtId="0" fontId="0" fillId="26" borderId="0" xfId="0" applyFill="1" applyAlignment="1">
      <alignment horizontal="left" vertical="center" wrapText="1"/>
    </xf>
    <xf numFmtId="0" fontId="2" fillId="26" borderId="0" xfId="0" applyFont="1" applyFill="1"/>
    <xf numFmtId="49" fontId="0" fillId="26" borderId="0" xfId="0" applyNumberFormat="1" applyFill="1"/>
    <xf numFmtId="0" fontId="1" fillId="26" borderId="0" xfId="0" applyFont="1" applyFill="1"/>
    <xf numFmtId="0" fontId="2" fillId="25" borderId="28" xfId="0" applyFont="1" applyFill="1" applyBorder="1" applyAlignment="1" applyProtection="1">
      <alignment horizontal="left" vertical="center"/>
      <protection locked="0"/>
    </xf>
    <xf numFmtId="165" fontId="1" fillId="25" borderId="29" xfId="34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 wrapText="1"/>
    </xf>
    <xf numFmtId="0" fontId="0" fillId="0" borderId="30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Protection="1"/>
    <xf numFmtId="2" fontId="2" fillId="0" borderId="0" xfId="0" applyNumberFormat="1" applyFont="1" applyBorder="1" applyAlignment="1" applyProtection="1">
      <alignment vertical="top" wrapText="1"/>
    </xf>
    <xf numFmtId="0" fontId="0" fillId="0" borderId="31" xfId="0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12" xfId="0" applyBorder="1" applyProtection="1"/>
    <xf numFmtId="0" fontId="0" fillId="0" borderId="3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2" fillId="0" borderId="33" xfId="0" applyFont="1" applyBorder="1" applyAlignment="1" applyProtection="1"/>
    <xf numFmtId="0" fontId="2" fillId="0" borderId="34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left" vertical="center"/>
    </xf>
    <xf numFmtId="0" fontId="2" fillId="0" borderId="36" xfId="0" applyFont="1" applyFill="1" applyBorder="1" applyAlignment="1" applyProtection="1">
      <alignment horizontal="left" vertical="center"/>
    </xf>
    <xf numFmtId="164" fontId="2" fillId="0" borderId="36" xfId="34" applyFont="1" applyFill="1" applyBorder="1" applyAlignment="1" applyProtection="1">
      <alignment vertical="center"/>
    </xf>
    <xf numFmtId="0" fontId="2" fillId="27" borderId="31" xfId="0" applyFont="1" applyFill="1" applyBorder="1" applyAlignment="1" applyProtection="1">
      <alignment horizontal="left"/>
    </xf>
    <xf numFmtId="0" fontId="2" fillId="27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3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2" fontId="0" fillId="0" borderId="12" xfId="0" applyNumberFormat="1" applyBorder="1" applyAlignment="1" applyProtection="1">
      <alignment vertical="top" wrapText="1"/>
    </xf>
    <xf numFmtId="0" fontId="0" fillId="0" borderId="0" xfId="0" applyBorder="1" applyAlignment="1" applyProtection="1">
      <alignment horizontal="left" wrapText="1"/>
    </xf>
    <xf numFmtId="2" fontId="0" fillId="0" borderId="0" xfId="0" applyNumberFormat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wrapText="1"/>
    </xf>
    <xf numFmtId="0" fontId="2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 applyProtection="1">
      <protection locked="0"/>
    </xf>
    <xf numFmtId="0" fontId="2" fillId="0" borderId="3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2" fontId="2" fillId="0" borderId="0" xfId="0" applyNumberFormat="1" applyFont="1" applyBorder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2" fontId="0" fillId="0" borderId="12" xfId="0" applyNumberFormat="1" applyBorder="1" applyAlignment="1" applyProtection="1">
      <alignment vertical="top" wrapText="1"/>
    </xf>
    <xf numFmtId="164" fontId="6" fillId="0" borderId="17" xfId="35" applyFont="1" applyBorder="1" applyAlignment="1" applyProtection="1">
      <alignment wrapText="1"/>
    </xf>
    <xf numFmtId="164" fontId="6" fillId="0" borderId="18" xfId="35" applyFont="1" applyBorder="1" applyAlignment="1" applyProtection="1">
      <alignment wrapText="1"/>
    </xf>
    <xf numFmtId="164" fontId="6" fillId="0" borderId="27" xfId="35" applyFont="1" applyBorder="1" applyAlignment="1" applyProtection="1">
      <alignment wrapText="1"/>
    </xf>
    <xf numFmtId="0" fontId="2" fillId="26" borderId="27" xfId="0" applyFont="1" applyFill="1" applyBorder="1" applyAlignment="1">
      <alignment horizontal="center"/>
    </xf>
    <xf numFmtId="0" fontId="0" fillId="26" borderId="27" xfId="0" applyFill="1" applyBorder="1" applyAlignment="1">
      <alignment horizontal="left"/>
    </xf>
    <xf numFmtId="0" fontId="0" fillId="26" borderId="0" xfId="0" applyFill="1" applyAlignment="1">
      <alignment horizontal="center"/>
    </xf>
    <xf numFmtId="0" fontId="0" fillId="26" borderId="27" xfId="0" applyFill="1" applyBorder="1" applyAlignment="1">
      <alignment horizontal="center"/>
    </xf>
    <xf numFmtId="0" fontId="0" fillId="26" borderId="0" xfId="0" applyFill="1" applyAlignment="1">
      <alignment horizontal="left" vertical="center" wrapText="1"/>
    </xf>
    <xf numFmtId="0" fontId="0" fillId="26" borderId="42" xfId="0" applyFill="1" applyBorder="1" applyAlignment="1">
      <alignment horizontal="left"/>
    </xf>
    <xf numFmtId="0" fontId="0" fillId="26" borderId="43" xfId="0" applyFill="1" applyBorder="1" applyAlignment="1">
      <alignment horizontal="left"/>
    </xf>
    <xf numFmtId="0" fontId="2" fillId="26" borderId="0" xfId="0" applyFont="1" applyFill="1" applyAlignment="1">
      <alignment horizontal="right"/>
    </xf>
    <xf numFmtId="0" fontId="0" fillId="26" borderId="0" xfId="0" applyNumberFormat="1" applyFill="1" applyAlignment="1">
      <alignment horizontal="left" vertical="center" wrapText="1"/>
    </xf>
    <xf numFmtId="164" fontId="6" fillId="0" borderId="42" xfId="34" applyFont="1" applyBorder="1" applyAlignment="1" applyProtection="1">
      <alignment horizontal="center" wrapText="1"/>
    </xf>
    <xf numFmtId="164" fontId="6" fillId="0" borderId="44" xfId="34" applyFont="1" applyBorder="1" applyAlignment="1" applyProtection="1">
      <alignment horizontal="center" wrapText="1"/>
    </xf>
    <xf numFmtId="164" fontId="6" fillId="25" borderId="42" xfId="34" applyNumberFormat="1" applyFont="1" applyFill="1" applyBorder="1" applyAlignment="1" applyProtection="1">
      <alignment horizontal="center" wrapText="1"/>
      <protection locked="0"/>
    </xf>
    <xf numFmtId="164" fontId="6" fillId="25" borderId="44" xfId="34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Border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2" fontId="0" fillId="0" borderId="12" xfId="0" applyNumberFormat="1" applyBorder="1" applyAlignment="1" applyProtection="1">
      <alignment vertical="top" wrapText="1"/>
    </xf>
    <xf numFmtId="0" fontId="0" fillId="25" borderId="0" xfId="0" applyFill="1" applyBorder="1" applyAlignment="1" applyProtection="1">
      <alignment horizontal="center"/>
      <protection locked="0"/>
    </xf>
    <xf numFmtId="164" fontId="6" fillId="0" borderId="17" xfId="34" applyFont="1" applyBorder="1" applyAlignment="1" applyProtection="1">
      <alignment wrapText="1"/>
    </xf>
    <xf numFmtId="164" fontId="6" fillId="0" borderId="18" xfId="34" applyFont="1" applyBorder="1" applyAlignment="1" applyProtection="1">
      <alignment wrapText="1"/>
    </xf>
    <xf numFmtId="164" fontId="6" fillId="0" borderId="19" xfId="34" applyFont="1" applyBorder="1" applyAlignment="1" applyProtection="1">
      <alignment wrapText="1"/>
    </xf>
    <xf numFmtId="0" fontId="5" fillId="0" borderId="39" xfId="0" applyFont="1" applyFill="1" applyBorder="1" applyAlignment="1" applyProtection="1">
      <alignment horizontal="left" wrapText="1"/>
    </xf>
    <xf numFmtId="0" fontId="5" fillId="0" borderId="40" xfId="0" applyFont="1" applyFill="1" applyBorder="1" applyAlignment="1" applyProtection="1">
      <alignment horizontal="left" wrapText="1"/>
    </xf>
    <xf numFmtId="0" fontId="5" fillId="0" borderId="37" xfId="0" applyFont="1" applyFill="1" applyBorder="1" applyAlignment="1" applyProtection="1">
      <alignment horizontal="left" wrapText="1"/>
    </xf>
    <xf numFmtId="164" fontId="5" fillId="0" borderId="42" xfId="34" applyFont="1" applyFill="1" applyBorder="1" applyAlignment="1" applyProtection="1">
      <alignment horizontal="center" wrapText="1"/>
    </xf>
    <xf numFmtId="164" fontId="5" fillId="0" borderId="44" xfId="34" applyFont="1" applyFill="1" applyBorder="1" applyAlignment="1" applyProtection="1">
      <alignment horizontal="center" wrapText="1"/>
    </xf>
    <xf numFmtId="166" fontId="5" fillId="0" borderId="42" xfId="34" applyNumberFormat="1" applyFont="1" applyFill="1" applyBorder="1" applyAlignment="1" applyProtection="1">
      <alignment horizontal="center" wrapText="1"/>
    </xf>
    <xf numFmtId="166" fontId="5" fillId="0" borderId="44" xfId="34" applyNumberFormat="1" applyFont="1" applyFill="1" applyBorder="1" applyAlignment="1" applyProtection="1">
      <alignment horizontal="center" wrapText="1"/>
    </xf>
    <xf numFmtId="164" fontId="6" fillId="0" borderId="49" xfId="35" applyFont="1" applyBorder="1" applyAlignment="1" applyProtection="1">
      <alignment horizontal="left" wrapText="1"/>
    </xf>
    <xf numFmtId="164" fontId="6" fillId="0" borderId="18" xfId="35" applyFont="1" applyBorder="1" applyAlignment="1" applyProtection="1">
      <alignment horizontal="left" wrapText="1"/>
    </xf>
    <xf numFmtId="164" fontId="6" fillId="0" borderId="43" xfId="35" applyFont="1" applyBorder="1" applyAlignment="1" applyProtection="1">
      <alignment horizontal="left" wrapText="1"/>
    </xf>
    <xf numFmtId="0" fontId="6" fillId="0" borderId="42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 wrapText="1"/>
    </xf>
    <xf numFmtId="0" fontId="6" fillId="0" borderId="43" xfId="0" applyFont="1" applyBorder="1" applyAlignment="1" applyProtection="1">
      <alignment horizontal="left" wrapText="1"/>
    </xf>
    <xf numFmtId="164" fontId="6" fillId="0" borderId="46" xfId="34" applyFont="1" applyBorder="1" applyAlignment="1" applyProtection="1">
      <alignment horizontal="center" wrapText="1"/>
    </xf>
    <xf numFmtId="164" fontId="6" fillId="0" borderId="47" xfId="34" applyFont="1" applyBorder="1" applyAlignment="1" applyProtection="1">
      <alignment horizontal="center" wrapText="1"/>
    </xf>
    <xf numFmtId="2" fontId="5" fillId="28" borderId="39" xfId="34" applyNumberFormat="1" applyFont="1" applyFill="1" applyBorder="1" applyAlignment="1" applyProtection="1">
      <alignment horizontal="center" wrapText="1"/>
    </xf>
    <xf numFmtId="2" fontId="5" fillId="28" borderId="48" xfId="34" applyNumberFormat="1" applyFont="1" applyFill="1" applyBorder="1" applyAlignment="1" applyProtection="1">
      <alignment horizontal="center" wrapText="1"/>
    </xf>
    <xf numFmtId="0" fontId="2" fillId="0" borderId="3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164" fontId="2" fillId="0" borderId="30" xfId="35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3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164" fontId="4" fillId="0" borderId="41" xfId="35" applyFont="1" applyFill="1" applyBorder="1" applyAlignment="1" applyProtection="1">
      <alignment horizontal="center" vertical="top"/>
    </xf>
    <xf numFmtId="164" fontId="4" fillId="0" borderId="13" xfId="35" applyFont="1" applyFill="1" applyBorder="1" applyAlignment="1" applyProtection="1">
      <alignment horizontal="center" vertical="top"/>
    </xf>
    <xf numFmtId="164" fontId="4" fillId="0" borderId="14" xfId="35" applyFont="1" applyFill="1" applyBorder="1" applyAlignment="1" applyProtection="1">
      <alignment horizontal="center" vertical="top"/>
    </xf>
    <xf numFmtId="0" fontId="3" fillId="0" borderId="3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5" fillId="24" borderId="39" xfId="0" applyFont="1" applyFill="1" applyBorder="1" applyAlignment="1" applyProtection="1">
      <alignment horizontal="center" wrapText="1"/>
    </xf>
    <xf numFmtId="0" fontId="5" fillId="24" borderId="40" xfId="0" applyFont="1" applyFill="1" applyBorder="1" applyAlignment="1" applyProtection="1">
      <alignment horizontal="center" wrapText="1"/>
    </xf>
    <xf numFmtId="0" fontId="5" fillId="24" borderId="37" xfId="0" applyFont="1" applyFill="1" applyBorder="1" applyAlignment="1" applyProtection="1">
      <alignment horizontal="center" wrapText="1"/>
    </xf>
    <xf numFmtId="0" fontId="2" fillId="25" borderId="38" xfId="0" applyFont="1" applyFill="1" applyBorder="1" applyAlignment="1" applyProtection="1">
      <alignment horizontal="left"/>
      <protection locked="0"/>
    </xf>
    <xf numFmtId="0" fontId="2" fillId="25" borderId="45" xfId="0" applyFont="1" applyFill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3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5" fillId="0" borderId="34" xfId="0" applyFont="1" applyFill="1" applyBorder="1" applyAlignment="1" applyProtection="1">
      <alignment horizontal="center" wrapText="1"/>
    </xf>
    <xf numFmtId="0" fontId="5" fillId="0" borderId="36" xfId="0" applyFont="1" applyFill="1" applyBorder="1" applyAlignment="1" applyProtection="1">
      <alignment horizontal="center" wrapText="1"/>
    </xf>
    <xf numFmtId="0" fontId="5" fillId="0" borderId="29" xfId="0" applyFont="1" applyFill="1" applyBorder="1" applyAlignment="1" applyProtection="1">
      <alignment horizontal="center" wrapText="1"/>
    </xf>
    <xf numFmtId="10" fontId="9" fillId="29" borderId="34" xfId="0" applyNumberFormat="1" applyFont="1" applyFill="1" applyBorder="1" applyAlignment="1" applyProtection="1">
      <alignment horizontal="center" vertical="top" wrapText="1"/>
    </xf>
    <xf numFmtId="10" fontId="9" fillId="29" borderId="29" xfId="0" applyNumberFormat="1" applyFont="1" applyFill="1" applyBorder="1" applyAlignment="1" applyProtection="1">
      <alignment horizontal="center" vertical="top" wrapText="1"/>
    </xf>
    <xf numFmtId="0" fontId="2" fillId="25" borderId="0" xfId="0" applyFont="1" applyFill="1" applyBorder="1" applyAlignment="1" applyProtection="1">
      <alignment horizontal="left"/>
      <protection locked="0"/>
    </xf>
    <xf numFmtId="0" fontId="2" fillId="25" borderId="12" xfId="0" applyFont="1" applyFill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0" fillId="0" borderId="4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2" fontId="6" fillId="25" borderId="42" xfId="34" applyNumberFormat="1" applyFont="1" applyFill="1" applyBorder="1" applyAlignment="1" applyProtection="1">
      <alignment horizontal="center" wrapText="1"/>
      <protection locked="0"/>
    </xf>
    <xf numFmtId="2" fontId="6" fillId="25" borderId="44" xfId="34" applyNumberFormat="1" applyFont="1" applyFill="1" applyBorder="1" applyAlignment="1" applyProtection="1">
      <alignment horizontal="center" wrapText="1"/>
      <protection locked="0"/>
    </xf>
    <xf numFmtId="0" fontId="5" fillId="0" borderId="3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5" fillId="0" borderId="49" xfId="0" applyFont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5" fillId="0" borderId="43" xfId="0" applyFont="1" applyBorder="1" applyAlignment="1" applyProtection="1">
      <alignment horizontal="left" wrapText="1"/>
    </xf>
    <xf numFmtId="0" fontId="5" fillId="0" borderId="49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wrapText="1"/>
    </xf>
    <xf numFmtId="0" fontId="5" fillId="0" borderId="43" xfId="0" applyFont="1" applyBorder="1" applyAlignment="1" applyProtection="1">
      <alignment horizontal="center" wrapText="1"/>
    </xf>
    <xf numFmtId="0" fontId="0" fillId="0" borderId="49" xfId="0" applyBorder="1" applyAlignment="1" applyProtection="1">
      <alignment horizontal="center"/>
    </xf>
    <xf numFmtId="2" fontId="6" fillId="0" borderId="42" xfId="34" applyNumberFormat="1" applyFont="1" applyFill="1" applyBorder="1" applyAlignment="1" applyProtection="1">
      <alignment horizontal="right" wrapText="1"/>
    </xf>
    <xf numFmtId="2" fontId="6" fillId="0" borderId="44" xfId="34" applyNumberFormat="1" applyFont="1" applyFill="1" applyBorder="1" applyAlignment="1" applyProtection="1">
      <alignment horizontal="right" wrapText="1"/>
    </xf>
    <xf numFmtId="0" fontId="4" fillId="25" borderId="36" xfId="0" applyFont="1" applyFill="1" applyBorder="1" applyAlignment="1" applyProtection="1">
      <alignment horizontal="center" vertical="center"/>
      <protection locked="0"/>
    </xf>
    <xf numFmtId="0" fontId="4" fillId="25" borderId="28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164" fontId="5" fillId="24" borderId="39" xfId="34" applyFont="1" applyFill="1" applyBorder="1" applyAlignment="1" applyProtection="1">
      <alignment horizontal="center" wrapText="1"/>
    </xf>
    <xf numFmtId="164" fontId="5" fillId="24" borderId="48" xfId="34" applyFont="1" applyFill="1" applyBorder="1" applyAlignment="1" applyProtection="1">
      <alignment horizontal="center" wrapText="1"/>
    </xf>
    <xf numFmtId="0" fontId="2" fillId="0" borderId="3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5" fillId="24" borderId="50" xfId="0" applyFont="1" applyFill="1" applyBorder="1" applyAlignment="1" applyProtection="1">
      <alignment horizontal="center" wrapText="1"/>
    </xf>
    <xf numFmtId="164" fontId="6" fillId="0" borderId="17" xfId="35" applyFont="1" applyBorder="1" applyAlignment="1" applyProtection="1">
      <alignment wrapText="1"/>
    </xf>
    <xf numFmtId="164" fontId="6" fillId="0" borderId="18" xfId="35" applyFont="1" applyBorder="1" applyAlignment="1" applyProtection="1">
      <alignment wrapText="1"/>
    </xf>
    <xf numFmtId="164" fontId="6" fillId="0" borderId="27" xfId="35" applyFont="1" applyBorder="1" applyAlignment="1" applyProtection="1">
      <alignment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Separador de milhares_BDI Acordão 2622 - Const. Edificios" xfId="34"/>
    <cellStyle name="Separador de milhares_BDI Acordão 2622 Rodovias e Ferrovias" xfId="35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36">
    <dxf>
      <font>
        <strike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strike/>
        <condense val="0"/>
        <extend val="0"/>
        <u val="none"/>
        <color indexed="56"/>
      </font>
      <fill>
        <patternFill>
          <bgColor indexed="53"/>
        </patternFill>
      </fill>
    </dxf>
    <dxf>
      <font>
        <strike/>
        <condense val="0"/>
        <extend val="0"/>
        <color auto="1"/>
      </font>
      <fill>
        <patternFill>
          <bgColor indexed="5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  <dxf>
      <font>
        <strike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strike/>
        <condense val="0"/>
        <extend val="0"/>
        <u val="none"/>
        <color indexed="56"/>
      </font>
      <fill>
        <patternFill>
          <bgColor indexed="53"/>
        </patternFill>
      </fill>
    </dxf>
    <dxf>
      <font>
        <strike/>
        <condense val="0"/>
        <extend val="0"/>
        <color auto="1"/>
      </font>
      <fill>
        <patternFill>
          <bgColor indexed="5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  <dxf>
      <font>
        <strike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strike/>
        <condense val="0"/>
        <extend val="0"/>
        <u val="none"/>
        <color indexed="56"/>
      </font>
      <fill>
        <patternFill>
          <bgColor indexed="53"/>
        </patternFill>
      </fill>
    </dxf>
    <dxf>
      <font>
        <strike/>
        <condense val="0"/>
        <extend val="0"/>
        <color auto="1"/>
      </font>
      <fill>
        <patternFill>
          <bgColor indexed="5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  <dxf>
      <font>
        <strike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strike/>
        <condense val="0"/>
        <extend val="0"/>
        <u val="none"/>
        <color indexed="56"/>
      </font>
      <fill>
        <patternFill>
          <bgColor indexed="53"/>
        </patternFill>
      </fill>
    </dxf>
    <dxf>
      <font>
        <strike/>
        <condense val="0"/>
        <extend val="0"/>
        <color auto="1"/>
      </font>
      <fill>
        <patternFill>
          <bgColor indexed="5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17</xdr:row>
      <xdr:rowOff>152400</xdr:rowOff>
    </xdr:from>
    <xdr:to>
      <xdr:col>1</xdr:col>
      <xdr:colOff>3819525</xdr:colOff>
      <xdr:row>20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76375" y="2905125"/>
          <a:ext cx="2952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view="pageBreakPreview" topLeftCell="A163" zoomScale="120" zoomScaleNormal="120" workbookViewId="0">
      <selection activeCell="B8" sqref="B8"/>
    </sheetView>
  </sheetViews>
  <sheetFormatPr defaultRowHeight="12.75"/>
  <cols>
    <col min="1" max="1" width="9.140625" style="45"/>
    <col min="2" max="2" width="70.28515625" style="45" customWidth="1"/>
    <col min="3" max="5" width="16" style="46" customWidth="1"/>
    <col min="6" max="16384" width="9.140625" style="45"/>
  </cols>
  <sheetData>
    <row r="1" spans="1:6">
      <c r="A1" s="51" t="s">
        <v>40</v>
      </c>
    </row>
    <row r="3" spans="1:6">
      <c r="A3" s="45" t="s">
        <v>41</v>
      </c>
      <c r="B3" s="45" t="s">
        <v>42</v>
      </c>
    </row>
    <row r="5" spans="1:6">
      <c r="A5" s="98" t="s">
        <v>43</v>
      </c>
      <c r="B5" s="98"/>
      <c r="C5" s="98"/>
      <c r="D5" s="98"/>
      <c r="E5" s="98"/>
    </row>
    <row r="6" spans="1:6">
      <c r="A6" s="99" t="s">
        <v>44</v>
      </c>
      <c r="B6" s="99"/>
      <c r="C6" s="47" t="s">
        <v>6</v>
      </c>
      <c r="D6" s="47" t="s">
        <v>45</v>
      </c>
      <c r="E6" s="47" t="s">
        <v>8</v>
      </c>
    </row>
    <row r="7" spans="1:6">
      <c r="A7" s="48" t="s">
        <v>46</v>
      </c>
      <c r="B7" s="48"/>
      <c r="C7" s="49">
        <v>0.2034</v>
      </c>
      <c r="D7" s="49">
        <v>0.22120000000000001</v>
      </c>
      <c r="E7" s="49">
        <v>0.25</v>
      </c>
    </row>
    <row r="8" spans="1:6">
      <c r="A8" s="48" t="s">
        <v>47</v>
      </c>
      <c r="B8" s="48"/>
      <c r="C8" s="49">
        <v>0.19600000000000001</v>
      </c>
      <c r="D8" s="49">
        <v>0.2097</v>
      </c>
      <c r="E8" s="49">
        <v>0.24229999999999999</v>
      </c>
    </row>
    <row r="9" spans="1:6">
      <c r="A9" s="48" t="s">
        <v>48</v>
      </c>
      <c r="B9" s="48"/>
      <c r="C9" s="49">
        <v>0.20760000000000001</v>
      </c>
      <c r="D9" s="49">
        <v>0.24179999999999999</v>
      </c>
      <c r="E9" s="49">
        <v>0.26440000000000002</v>
      </c>
    </row>
    <row r="10" spans="1:6">
      <c r="A10" s="48" t="s">
        <v>49</v>
      </c>
      <c r="B10" s="48"/>
      <c r="C10" s="49">
        <v>0.24</v>
      </c>
      <c r="D10" s="49">
        <v>0.25840000000000002</v>
      </c>
      <c r="E10" s="49">
        <v>0.27860000000000001</v>
      </c>
    </row>
    <row r="11" spans="1:6">
      <c r="A11" s="48" t="s">
        <v>50</v>
      </c>
      <c r="B11" s="48"/>
      <c r="C11" s="49">
        <v>0.22800000000000001</v>
      </c>
      <c r="D11" s="49">
        <v>0.27479999999999999</v>
      </c>
      <c r="E11" s="49">
        <v>0.3095</v>
      </c>
    </row>
    <row r="12" spans="1:6">
      <c r="A12" s="48" t="s">
        <v>51</v>
      </c>
      <c r="B12" s="48"/>
      <c r="C12" s="49">
        <v>0.111</v>
      </c>
      <c r="D12" s="49">
        <v>0.14019999999999999</v>
      </c>
      <c r="E12" s="49">
        <v>0.16800000000000001</v>
      </c>
    </row>
    <row r="14" spans="1:6">
      <c r="A14" s="45" t="s">
        <v>52</v>
      </c>
      <c r="B14" s="45" t="s">
        <v>53</v>
      </c>
    </row>
    <row r="16" spans="1:6">
      <c r="A16" s="45" t="s">
        <v>54</v>
      </c>
      <c r="B16" s="100" t="s">
        <v>151</v>
      </c>
      <c r="C16" s="100"/>
      <c r="D16" s="100"/>
      <c r="E16" s="100"/>
      <c r="F16" s="100"/>
    </row>
    <row r="17" spans="1:6">
      <c r="B17" s="100"/>
      <c r="C17" s="100"/>
      <c r="D17" s="100"/>
      <c r="E17" s="100"/>
      <c r="F17" s="100"/>
    </row>
    <row r="18" spans="1:6">
      <c r="B18" s="50"/>
      <c r="C18" s="50"/>
      <c r="D18" s="50"/>
      <c r="E18" s="50"/>
      <c r="F18" s="50"/>
    </row>
    <row r="19" spans="1:6">
      <c r="B19" s="50"/>
      <c r="C19" s="50"/>
      <c r="D19" s="50"/>
      <c r="E19" s="50"/>
      <c r="F19" s="50"/>
    </row>
    <row r="20" spans="1:6">
      <c r="A20" s="45" t="s">
        <v>55</v>
      </c>
    </row>
    <row r="23" spans="1:6">
      <c r="A23" s="45" t="s">
        <v>56</v>
      </c>
    </row>
    <row r="24" spans="1:6">
      <c r="A24" s="45" t="s">
        <v>57</v>
      </c>
    </row>
    <row r="25" spans="1:6">
      <c r="A25" s="45" t="s">
        <v>58</v>
      </c>
    </row>
    <row r="26" spans="1:6">
      <c r="A26" s="45" t="s">
        <v>59</v>
      </c>
    </row>
    <row r="27" spans="1:6">
      <c r="A27" s="45" t="s">
        <v>60</v>
      </c>
    </row>
    <row r="28" spans="1:6">
      <c r="A28" s="45" t="s">
        <v>61</v>
      </c>
    </row>
    <row r="29" spans="1:6">
      <c r="A29" s="45" t="s">
        <v>62</v>
      </c>
    </row>
    <row r="30" spans="1:6">
      <c r="A30" s="45" t="s">
        <v>63</v>
      </c>
    </row>
    <row r="32" spans="1:6">
      <c r="A32" s="45" t="s">
        <v>64</v>
      </c>
      <c r="B32" s="45" t="s">
        <v>65</v>
      </c>
    </row>
    <row r="34" spans="1:6">
      <c r="A34" s="45" t="s">
        <v>66</v>
      </c>
      <c r="B34" s="100" t="s">
        <v>67</v>
      </c>
      <c r="C34" s="100"/>
      <c r="D34" s="100"/>
      <c r="E34" s="100"/>
      <c r="F34" s="100"/>
    </row>
    <row r="35" spans="1:6">
      <c r="B35" s="100"/>
      <c r="C35" s="100"/>
      <c r="D35" s="100"/>
      <c r="E35" s="100"/>
      <c r="F35" s="100"/>
    </row>
    <row r="36" spans="1:6">
      <c r="B36" s="50"/>
      <c r="C36" s="50"/>
      <c r="D36" s="50"/>
      <c r="E36" s="50"/>
      <c r="F36" s="50"/>
    </row>
    <row r="37" spans="1:6">
      <c r="A37" s="45" t="s">
        <v>68</v>
      </c>
      <c r="B37" s="100" t="s">
        <v>69</v>
      </c>
      <c r="C37" s="100"/>
      <c r="D37" s="100"/>
      <c r="E37" s="100"/>
      <c r="F37" s="100"/>
    </row>
    <row r="38" spans="1:6">
      <c r="B38" s="100"/>
      <c r="C38" s="100"/>
      <c r="D38" s="100"/>
      <c r="E38" s="100"/>
      <c r="F38" s="100"/>
    </row>
    <row r="39" spans="1:6">
      <c r="B39" s="50"/>
      <c r="C39" s="50"/>
      <c r="D39" s="50"/>
      <c r="E39" s="50"/>
      <c r="F39" s="50"/>
    </row>
    <row r="40" spans="1:6">
      <c r="A40" s="45" t="s">
        <v>70</v>
      </c>
      <c r="B40" s="100" t="s">
        <v>71</v>
      </c>
      <c r="C40" s="100"/>
      <c r="D40" s="100"/>
      <c r="E40" s="100"/>
      <c r="F40" s="100"/>
    </row>
    <row r="41" spans="1:6">
      <c r="B41" s="100"/>
      <c r="C41" s="100"/>
      <c r="D41" s="100"/>
      <c r="E41" s="100"/>
      <c r="F41" s="100"/>
    </row>
    <row r="42" spans="1:6">
      <c r="B42" s="50"/>
      <c r="C42" s="50"/>
      <c r="D42" s="50"/>
      <c r="E42" s="50"/>
      <c r="F42" s="50"/>
    </row>
    <row r="43" spans="1:6">
      <c r="A43" s="45" t="s">
        <v>72</v>
      </c>
      <c r="B43" s="100" t="s">
        <v>73</v>
      </c>
      <c r="C43" s="100"/>
      <c r="D43" s="100"/>
      <c r="E43" s="100"/>
      <c r="F43" s="100"/>
    </row>
    <row r="44" spans="1:6">
      <c r="B44" s="100"/>
      <c r="C44" s="100"/>
      <c r="D44" s="100"/>
      <c r="E44" s="100"/>
      <c r="F44" s="100"/>
    </row>
    <row r="45" spans="1:6">
      <c r="B45" s="100"/>
      <c r="C45" s="100"/>
      <c r="D45" s="100"/>
      <c r="E45" s="100"/>
      <c r="F45" s="100"/>
    </row>
    <row r="46" spans="1:6">
      <c r="B46" s="100"/>
      <c r="C46" s="100"/>
      <c r="D46" s="100"/>
      <c r="E46" s="100"/>
      <c r="F46" s="100"/>
    </row>
    <row r="47" spans="1:6">
      <c r="B47" s="100"/>
      <c r="C47" s="100"/>
      <c r="D47" s="100"/>
      <c r="E47" s="100"/>
      <c r="F47" s="100"/>
    </row>
    <row r="48" spans="1:6">
      <c r="B48" s="50"/>
      <c r="C48" s="50"/>
      <c r="D48" s="50"/>
      <c r="E48" s="50"/>
      <c r="F48" s="50"/>
    </row>
    <row r="49" spans="1:6">
      <c r="A49" s="45" t="s">
        <v>74</v>
      </c>
      <c r="B49" s="100" t="s">
        <v>75</v>
      </c>
      <c r="C49" s="100"/>
      <c r="D49" s="100"/>
      <c r="E49" s="100"/>
      <c r="F49" s="100"/>
    </row>
    <row r="50" spans="1:6">
      <c r="B50" s="100"/>
      <c r="C50" s="100"/>
      <c r="D50" s="100"/>
      <c r="E50" s="100"/>
      <c r="F50" s="100"/>
    </row>
    <row r="51" spans="1:6">
      <c r="B51" s="100"/>
      <c r="C51" s="100"/>
      <c r="D51" s="100"/>
      <c r="E51" s="100"/>
      <c r="F51" s="100"/>
    </row>
    <row r="52" spans="1:6">
      <c r="B52" s="100"/>
      <c r="C52" s="100"/>
      <c r="D52" s="100"/>
      <c r="E52" s="100"/>
      <c r="F52" s="100"/>
    </row>
    <row r="53" spans="1:6">
      <c r="B53" s="100"/>
      <c r="C53" s="100"/>
      <c r="D53" s="100"/>
      <c r="E53" s="100"/>
      <c r="F53" s="100"/>
    </row>
    <row r="54" spans="1:6">
      <c r="B54" s="100"/>
      <c r="C54" s="100"/>
      <c r="D54" s="100"/>
      <c r="E54" s="100"/>
      <c r="F54" s="100"/>
    </row>
    <row r="55" spans="1:6">
      <c r="B55" s="50"/>
      <c r="C55" s="50"/>
      <c r="D55" s="50"/>
      <c r="E55" s="50"/>
      <c r="F55" s="50"/>
    </row>
    <row r="56" spans="1:6">
      <c r="A56" s="45" t="s">
        <v>76</v>
      </c>
      <c r="B56" s="100" t="s">
        <v>77</v>
      </c>
      <c r="C56" s="100"/>
      <c r="D56" s="100"/>
      <c r="E56" s="100"/>
      <c r="F56" s="100"/>
    </row>
    <row r="57" spans="1:6">
      <c r="B57" s="100"/>
      <c r="C57" s="100"/>
      <c r="D57" s="100"/>
      <c r="E57" s="100"/>
      <c r="F57" s="100"/>
    </row>
    <row r="58" spans="1:6">
      <c r="B58" s="100"/>
      <c r="C58" s="100"/>
      <c r="D58" s="100"/>
      <c r="E58" s="100"/>
      <c r="F58" s="100"/>
    </row>
    <row r="59" spans="1:6">
      <c r="B59" s="100"/>
      <c r="C59" s="100"/>
      <c r="D59" s="100"/>
      <c r="E59" s="100"/>
      <c r="F59" s="100"/>
    </row>
    <row r="60" spans="1:6">
      <c r="B60" s="100"/>
      <c r="C60" s="100"/>
      <c r="D60" s="100"/>
      <c r="E60" s="100"/>
      <c r="F60" s="100"/>
    </row>
    <row r="61" spans="1:6">
      <c r="B61" s="100"/>
      <c r="C61" s="100"/>
      <c r="D61" s="100"/>
      <c r="E61" s="100"/>
      <c r="F61" s="100"/>
    </row>
    <row r="62" spans="1:6">
      <c r="B62" s="100"/>
      <c r="C62" s="100"/>
      <c r="D62" s="100"/>
      <c r="E62" s="100"/>
      <c r="F62" s="100"/>
    </row>
    <row r="63" spans="1:6">
      <c r="B63" s="50"/>
      <c r="C63" s="50"/>
      <c r="D63" s="50"/>
      <c r="E63" s="50"/>
      <c r="F63" s="50"/>
    </row>
    <row r="64" spans="1:6">
      <c r="A64" s="45" t="s">
        <v>78</v>
      </c>
      <c r="B64" s="100" t="s">
        <v>79</v>
      </c>
      <c r="C64" s="100"/>
      <c r="D64" s="100"/>
      <c r="E64" s="100"/>
      <c r="F64" s="100"/>
    </row>
    <row r="65" spans="1:6">
      <c r="B65" s="100"/>
      <c r="C65" s="100"/>
      <c r="D65" s="100"/>
      <c r="E65" s="100"/>
      <c r="F65" s="100"/>
    </row>
    <row r="66" spans="1:6">
      <c r="B66" s="100"/>
      <c r="C66" s="100"/>
      <c r="D66" s="100"/>
      <c r="E66" s="100"/>
      <c r="F66" s="100"/>
    </row>
    <row r="67" spans="1:6">
      <c r="B67" s="100"/>
      <c r="C67" s="100"/>
      <c r="D67" s="100"/>
      <c r="E67" s="100"/>
      <c r="F67" s="100"/>
    </row>
    <row r="68" spans="1:6">
      <c r="B68" s="100"/>
      <c r="C68" s="100"/>
      <c r="D68" s="100"/>
      <c r="E68" s="100"/>
      <c r="F68" s="100"/>
    </row>
    <row r="69" spans="1:6">
      <c r="B69" s="100"/>
      <c r="C69" s="100"/>
      <c r="D69" s="100"/>
      <c r="E69" s="100"/>
      <c r="F69" s="100"/>
    </row>
    <row r="70" spans="1:6">
      <c r="B70" s="50"/>
      <c r="C70" s="50"/>
      <c r="D70" s="50"/>
      <c r="E70" s="50"/>
      <c r="F70" s="50"/>
    </row>
    <row r="71" spans="1:6" ht="12.75" customHeight="1">
      <c r="A71" s="45" t="s">
        <v>80</v>
      </c>
      <c r="B71" s="100" t="s">
        <v>81</v>
      </c>
      <c r="C71" s="100"/>
      <c r="D71" s="100"/>
      <c r="E71" s="100"/>
      <c r="F71" s="100"/>
    </row>
    <row r="72" spans="1:6" ht="12.75" customHeight="1">
      <c r="B72" s="100"/>
      <c r="C72" s="100"/>
      <c r="D72" s="100"/>
      <c r="E72" s="100"/>
      <c r="F72" s="100"/>
    </row>
    <row r="73" spans="1:6">
      <c r="B73" s="100"/>
      <c r="C73" s="100"/>
      <c r="D73" s="100"/>
      <c r="E73" s="100"/>
      <c r="F73" s="100"/>
    </row>
    <row r="74" spans="1:6">
      <c r="B74" s="100"/>
      <c r="C74" s="100"/>
      <c r="D74" s="100"/>
      <c r="E74" s="100"/>
      <c r="F74" s="100"/>
    </row>
    <row r="75" spans="1:6">
      <c r="B75" s="50"/>
      <c r="C75" s="50"/>
      <c r="D75" s="50"/>
      <c r="E75" s="50"/>
      <c r="F75" s="50"/>
    </row>
    <row r="76" spans="1:6">
      <c r="A76" s="45" t="s">
        <v>82</v>
      </c>
      <c r="B76" s="100" t="s">
        <v>83</v>
      </c>
      <c r="C76" s="100"/>
      <c r="D76" s="100"/>
      <c r="E76" s="100"/>
      <c r="F76" s="100"/>
    </row>
    <row r="77" spans="1:6">
      <c r="B77" s="100"/>
      <c r="C77" s="100"/>
      <c r="D77" s="100"/>
      <c r="E77" s="100"/>
      <c r="F77" s="100"/>
    </row>
    <row r="78" spans="1:6">
      <c r="B78" s="50"/>
      <c r="C78" s="50"/>
      <c r="D78" s="50"/>
      <c r="E78" s="50"/>
      <c r="F78" s="50"/>
    </row>
    <row r="79" spans="1:6">
      <c r="A79" s="51" t="s">
        <v>84</v>
      </c>
    </row>
    <row r="81" spans="1:6" ht="12.75" customHeight="1">
      <c r="A81" s="45" t="s">
        <v>85</v>
      </c>
      <c r="B81" s="100" t="s">
        <v>133</v>
      </c>
      <c r="C81" s="100"/>
      <c r="D81" s="100"/>
      <c r="E81" s="100"/>
      <c r="F81" s="100"/>
    </row>
    <row r="82" spans="1:6">
      <c r="B82" s="100"/>
      <c r="C82" s="100"/>
      <c r="D82" s="100"/>
      <c r="E82" s="100"/>
      <c r="F82" s="100"/>
    </row>
    <row r="83" spans="1:6">
      <c r="B83" s="50"/>
      <c r="C83" s="50"/>
      <c r="D83" s="50"/>
      <c r="E83" s="50"/>
      <c r="F83" s="50"/>
    </row>
    <row r="84" spans="1:6">
      <c r="A84" s="45" t="s">
        <v>86</v>
      </c>
    </row>
    <row r="85" spans="1:6">
      <c r="A85" s="45" t="s">
        <v>87</v>
      </c>
    </row>
    <row r="86" spans="1:6">
      <c r="A86" s="52" t="s">
        <v>88</v>
      </c>
    </row>
    <row r="87" spans="1:6">
      <c r="A87" s="52"/>
    </row>
    <row r="88" spans="1:6">
      <c r="A88" s="45" t="s">
        <v>89</v>
      </c>
      <c r="B88" s="45" t="s">
        <v>134</v>
      </c>
    </row>
    <row r="90" spans="1:6">
      <c r="A90" s="45" t="s">
        <v>90</v>
      </c>
      <c r="B90" s="100" t="s">
        <v>135</v>
      </c>
      <c r="C90" s="100"/>
      <c r="D90" s="100"/>
      <c r="E90" s="100"/>
      <c r="F90" s="100"/>
    </row>
    <row r="91" spans="1:6">
      <c r="B91" s="100"/>
      <c r="C91" s="100"/>
      <c r="D91" s="100"/>
      <c r="E91" s="100"/>
      <c r="F91" s="100"/>
    </row>
    <row r="92" spans="1:6">
      <c r="B92" s="100"/>
      <c r="C92" s="100"/>
      <c r="D92" s="100"/>
      <c r="E92" s="100"/>
      <c r="F92" s="100"/>
    </row>
    <row r="93" spans="1:6">
      <c r="B93" s="100"/>
      <c r="C93" s="100"/>
      <c r="D93" s="100"/>
      <c r="E93" s="100"/>
      <c r="F93" s="100"/>
    </row>
    <row r="94" spans="1:6">
      <c r="A94" s="45" t="s">
        <v>91</v>
      </c>
      <c r="B94" s="100" t="s">
        <v>136</v>
      </c>
      <c r="C94" s="100"/>
      <c r="D94" s="100"/>
      <c r="E94" s="100"/>
      <c r="F94" s="100"/>
    </row>
    <row r="95" spans="1:6">
      <c r="B95" s="100"/>
      <c r="C95" s="100"/>
      <c r="D95" s="100"/>
      <c r="E95" s="100"/>
      <c r="F95" s="100"/>
    </row>
    <row r="96" spans="1:6">
      <c r="B96" s="100"/>
      <c r="C96" s="100"/>
      <c r="D96" s="100"/>
      <c r="E96" s="100"/>
      <c r="F96" s="100"/>
    </row>
    <row r="97" spans="1:6">
      <c r="B97" s="50"/>
      <c r="C97" s="50"/>
      <c r="D97" s="50"/>
      <c r="E97" s="50"/>
      <c r="F97" s="50"/>
    </row>
    <row r="98" spans="1:6">
      <c r="A98" s="45" t="s">
        <v>92</v>
      </c>
      <c r="B98" s="100" t="s">
        <v>137</v>
      </c>
      <c r="C98" s="100"/>
      <c r="D98" s="100"/>
      <c r="E98" s="100"/>
      <c r="F98" s="100"/>
    </row>
    <row r="99" spans="1:6">
      <c r="B99" s="100"/>
      <c r="C99" s="100"/>
      <c r="D99" s="100"/>
      <c r="E99" s="100"/>
      <c r="F99" s="100"/>
    </row>
    <row r="100" spans="1:6">
      <c r="B100" s="50"/>
      <c r="C100" s="50"/>
      <c r="D100" s="50"/>
      <c r="E100" s="50"/>
      <c r="F100" s="50"/>
    </row>
    <row r="101" spans="1:6">
      <c r="A101" s="45" t="s">
        <v>93</v>
      </c>
      <c r="B101" s="100" t="s">
        <v>94</v>
      </c>
      <c r="C101" s="100"/>
      <c r="D101" s="100"/>
      <c r="E101" s="100"/>
      <c r="F101" s="100"/>
    </row>
    <row r="102" spans="1:6">
      <c r="B102" s="100"/>
      <c r="C102" s="100"/>
      <c r="D102" s="100"/>
      <c r="E102" s="100"/>
      <c r="F102" s="100"/>
    </row>
    <row r="103" spans="1:6">
      <c r="B103" s="50"/>
      <c r="C103" s="50"/>
      <c r="D103" s="50"/>
      <c r="E103" s="50"/>
      <c r="F103" s="50"/>
    </row>
    <row r="104" spans="1:6">
      <c r="A104" s="45" t="s">
        <v>95</v>
      </c>
      <c r="B104" s="100" t="s">
        <v>96</v>
      </c>
      <c r="C104" s="100"/>
      <c r="D104" s="100"/>
      <c r="E104" s="100"/>
      <c r="F104" s="100"/>
    </row>
    <row r="105" spans="1:6">
      <c r="B105" s="100"/>
      <c r="C105" s="100"/>
      <c r="D105" s="100"/>
      <c r="E105" s="100"/>
      <c r="F105" s="100"/>
    </row>
    <row r="106" spans="1:6">
      <c r="B106" s="100"/>
      <c r="C106" s="100"/>
      <c r="D106" s="100"/>
      <c r="E106" s="100"/>
      <c r="F106" s="100"/>
    </row>
    <row r="107" spans="1:6">
      <c r="B107" s="50"/>
      <c r="C107" s="50"/>
      <c r="D107" s="50"/>
      <c r="E107" s="50"/>
      <c r="F107" s="50"/>
    </row>
    <row r="108" spans="1:6">
      <c r="A108" s="45" t="s">
        <v>97</v>
      </c>
      <c r="B108" s="45" t="s">
        <v>98</v>
      </c>
    </row>
    <row r="110" spans="1:6">
      <c r="A110" s="100" t="s">
        <v>99</v>
      </c>
      <c r="B110" s="100"/>
      <c r="C110" s="100"/>
      <c r="D110" s="100"/>
      <c r="E110" s="100"/>
    </row>
    <row r="111" spans="1:6">
      <c r="A111" s="100"/>
      <c r="B111" s="100"/>
      <c r="C111" s="100"/>
      <c r="D111" s="100"/>
      <c r="E111" s="100"/>
    </row>
    <row r="112" spans="1:6">
      <c r="A112" s="45" t="s">
        <v>100</v>
      </c>
    </row>
    <row r="113" spans="1:6">
      <c r="A113" s="52" t="s">
        <v>101</v>
      </c>
    </row>
    <row r="115" spans="1:6">
      <c r="A115" s="45" t="s">
        <v>102</v>
      </c>
      <c r="B115" s="100" t="s">
        <v>103</v>
      </c>
      <c r="C115" s="100"/>
      <c r="D115" s="100"/>
      <c r="E115" s="100"/>
      <c r="F115" s="100"/>
    </row>
    <row r="116" spans="1:6">
      <c r="B116" s="100"/>
      <c r="C116" s="100"/>
      <c r="D116" s="100"/>
      <c r="E116" s="100"/>
      <c r="F116" s="100"/>
    </row>
    <row r="117" spans="1:6">
      <c r="B117" s="50"/>
      <c r="C117" s="50"/>
      <c r="D117" s="50"/>
      <c r="E117" s="50"/>
      <c r="F117" s="50"/>
    </row>
    <row r="118" spans="1:6">
      <c r="A118" s="45" t="s">
        <v>104</v>
      </c>
      <c r="B118" s="100" t="s">
        <v>105</v>
      </c>
      <c r="C118" s="100"/>
      <c r="D118" s="100"/>
      <c r="E118" s="100"/>
      <c r="F118" s="100"/>
    </row>
    <row r="119" spans="1:6">
      <c r="B119" s="100"/>
      <c r="C119" s="100"/>
      <c r="D119" s="100"/>
      <c r="E119" s="100"/>
      <c r="F119" s="100"/>
    </row>
    <row r="120" spans="1:6">
      <c r="B120" s="50"/>
      <c r="C120" s="50"/>
      <c r="D120" s="50"/>
      <c r="E120" s="50"/>
      <c r="F120" s="50"/>
    </row>
    <row r="121" spans="1:6" ht="12.75" customHeight="1">
      <c r="A121" s="45" t="s">
        <v>106</v>
      </c>
      <c r="B121" s="100" t="s">
        <v>107</v>
      </c>
      <c r="C121" s="100"/>
      <c r="D121" s="100"/>
      <c r="E121" s="100"/>
      <c r="F121" s="100"/>
    </row>
    <row r="122" spans="1:6">
      <c r="B122" s="100"/>
      <c r="C122" s="100"/>
      <c r="D122" s="100"/>
      <c r="E122" s="100"/>
      <c r="F122" s="100"/>
    </row>
    <row r="123" spans="1:6">
      <c r="B123" s="100"/>
      <c r="C123" s="100"/>
      <c r="D123" s="100"/>
      <c r="E123" s="100"/>
      <c r="F123" s="100"/>
    </row>
    <row r="124" spans="1:6">
      <c r="B124" s="50"/>
      <c r="C124" s="50"/>
      <c r="D124" s="50"/>
      <c r="E124" s="50"/>
      <c r="F124" s="50"/>
    </row>
    <row r="125" spans="1:6">
      <c r="A125" s="45" t="s">
        <v>108</v>
      </c>
      <c r="B125" s="100" t="s">
        <v>109</v>
      </c>
      <c r="C125" s="100"/>
      <c r="D125" s="100"/>
      <c r="E125" s="100"/>
      <c r="F125" s="100"/>
    </row>
    <row r="126" spans="1:6">
      <c r="B126" s="100"/>
      <c r="C126" s="100"/>
      <c r="D126" s="100"/>
      <c r="E126" s="100"/>
      <c r="F126" s="100"/>
    </row>
    <row r="128" spans="1:6">
      <c r="A128" s="45" t="s">
        <v>110</v>
      </c>
      <c r="B128" s="53" t="s">
        <v>111</v>
      </c>
    </row>
    <row r="129" spans="1:5">
      <c r="A129" s="96" t="s">
        <v>112</v>
      </c>
      <c r="B129" s="96"/>
      <c r="C129" s="47" t="s">
        <v>6</v>
      </c>
      <c r="D129" s="47" t="s">
        <v>45</v>
      </c>
      <c r="E129" s="47" t="s">
        <v>8</v>
      </c>
    </row>
    <row r="130" spans="1:5">
      <c r="A130" s="97" t="s">
        <v>113</v>
      </c>
      <c r="B130" s="97"/>
      <c r="C130" s="49">
        <v>0.03</v>
      </c>
      <c r="D130" s="49">
        <v>0.04</v>
      </c>
      <c r="E130" s="49">
        <v>5.5E-2</v>
      </c>
    </row>
    <row r="131" spans="1:5">
      <c r="A131" s="97" t="s">
        <v>150</v>
      </c>
      <c r="B131" s="97"/>
      <c r="C131" s="49">
        <v>8.0000000000000002E-3</v>
      </c>
      <c r="D131" s="49">
        <v>8.0000000000000002E-3</v>
      </c>
      <c r="E131" s="49">
        <v>0.01</v>
      </c>
    </row>
    <row r="132" spans="1:5">
      <c r="A132" s="97" t="s">
        <v>114</v>
      </c>
      <c r="B132" s="97"/>
      <c r="C132" s="49">
        <v>9.7000000000000003E-3</v>
      </c>
      <c r="D132" s="49">
        <v>1.2699999999999999E-2</v>
      </c>
      <c r="E132" s="49">
        <v>1.2699999999999999E-2</v>
      </c>
    </row>
    <row r="133" spans="1:5">
      <c r="A133" s="97" t="s">
        <v>115</v>
      </c>
      <c r="B133" s="97"/>
      <c r="C133" s="49">
        <v>5.8999999999999999E-3</v>
      </c>
      <c r="D133" s="49">
        <v>1.23E-2</v>
      </c>
      <c r="E133" s="49">
        <v>1.3899999999999999E-2</v>
      </c>
    </row>
    <row r="134" spans="1:5">
      <c r="A134" s="97" t="s">
        <v>116</v>
      </c>
      <c r="B134" s="97"/>
      <c r="C134" s="49">
        <v>6.1600000000000002E-2</v>
      </c>
      <c r="D134" s="49">
        <v>7.3999999999999996E-2</v>
      </c>
      <c r="E134" s="49">
        <v>8.9599999999999999E-2</v>
      </c>
    </row>
    <row r="135" spans="1:5">
      <c r="A135" s="97" t="s">
        <v>117</v>
      </c>
      <c r="B135" s="97"/>
      <c r="C135" s="99" t="s">
        <v>118</v>
      </c>
      <c r="D135" s="99"/>
      <c r="E135" s="99"/>
    </row>
    <row r="137" spans="1:5">
      <c r="A137" s="45" t="s">
        <v>119</v>
      </c>
      <c r="B137" s="45" t="s">
        <v>120</v>
      </c>
    </row>
    <row r="138" spans="1:5">
      <c r="A138" s="96" t="s">
        <v>112</v>
      </c>
      <c r="B138" s="96"/>
      <c r="C138" s="47" t="s">
        <v>6</v>
      </c>
      <c r="D138" s="47" t="s">
        <v>45</v>
      </c>
      <c r="E138" s="47" t="s">
        <v>8</v>
      </c>
    </row>
    <row r="139" spans="1:5">
      <c r="A139" s="97" t="s">
        <v>113</v>
      </c>
      <c r="B139" s="97"/>
      <c r="C139" s="49">
        <v>3.7999999999999999E-2</v>
      </c>
      <c r="D139" s="49">
        <v>4.0099999999999997E-2</v>
      </c>
      <c r="E139" s="49">
        <v>4.6699999999999998E-2</v>
      </c>
    </row>
    <row r="140" spans="1:5">
      <c r="A140" s="97" t="s">
        <v>150</v>
      </c>
      <c r="B140" s="97"/>
      <c r="C140" s="49">
        <v>3.2000000000000002E-3</v>
      </c>
      <c r="D140" s="49">
        <v>4.0000000000000001E-3</v>
      </c>
      <c r="E140" s="49">
        <v>7.4000000000000003E-3</v>
      </c>
    </row>
    <row r="141" spans="1:5">
      <c r="A141" s="97" t="s">
        <v>114</v>
      </c>
      <c r="B141" s="97"/>
      <c r="C141" s="49">
        <v>5.0000000000000001E-3</v>
      </c>
      <c r="D141" s="49">
        <v>5.5999999999999999E-3</v>
      </c>
      <c r="E141" s="49">
        <v>9.7000000000000003E-3</v>
      </c>
    </row>
    <row r="142" spans="1:5">
      <c r="A142" s="97" t="s">
        <v>115</v>
      </c>
      <c r="B142" s="97"/>
      <c r="C142" s="49">
        <v>1.0200000000000001E-2</v>
      </c>
      <c r="D142" s="49">
        <v>1.11E-2</v>
      </c>
      <c r="E142" s="49">
        <v>1.21E-2</v>
      </c>
    </row>
    <row r="143" spans="1:5">
      <c r="A143" s="97" t="s">
        <v>116</v>
      </c>
      <c r="B143" s="97"/>
      <c r="C143" s="49">
        <v>6.6400000000000001E-2</v>
      </c>
      <c r="D143" s="49">
        <v>7.2999999999999995E-2</v>
      </c>
      <c r="E143" s="49">
        <v>8.6900000000000005E-2</v>
      </c>
    </row>
    <row r="144" spans="1:5">
      <c r="A144" s="97" t="s">
        <v>117</v>
      </c>
      <c r="B144" s="97"/>
      <c r="C144" s="99" t="s">
        <v>118</v>
      </c>
      <c r="D144" s="99"/>
      <c r="E144" s="99"/>
    </row>
    <row r="146" spans="1:5">
      <c r="A146" s="45" t="s">
        <v>121</v>
      </c>
      <c r="B146" s="45" t="s">
        <v>122</v>
      </c>
    </row>
    <row r="147" spans="1:5">
      <c r="A147" s="96" t="s">
        <v>112</v>
      </c>
      <c r="B147" s="96"/>
      <c r="C147" s="47" t="s">
        <v>6</v>
      </c>
      <c r="D147" s="47" t="s">
        <v>45</v>
      </c>
      <c r="E147" s="47" t="s">
        <v>8</v>
      </c>
    </row>
    <row r="148" spans="1:5">
      <c r="A148" s="97" t="s">
        <v>113</v>
      </c>
      <c r="B148" s="97"/>
      <c r="C148" s="49">
        <v>3.4299999999999997E-2</v>
      </c>
      <c r="D148" s="49">
        <v>4.9299999999999997E-2</v>
      </c>
      <c r="E148" s="49">
        <v>6.7100000000000007E-2</v>
      </c>
    </row>
    <row r="149" spans="1:5">
      <c r="A149" s="97" t="s">
        <v>150</v>
      </c>
      <c r="B149" s="97"/>
      <c r="C149" s="49">
        <v>2.8E-3</v>
      </c>
      <c r="D149" s="49">
        <v>4.8999999999999998E-3</v>
      </c>
      <c r="E149" s="49">
        <v>7.4999999999999997E-3</v>
      </c>
    </row>
    <row r="150" spans="1:5">
      <c r="A150" s="97" t="s">
        <v>114</v>
      </c>
      <c r="B150" s="97"/>
      <c r="C150" s="49">
        <v>0.01</v>
      </c>
      <c r="D150" s="49">
        <v>1.3899999999999999E-2</v>
      </c>
      <c r="E150" s="49">
        <v>1.7399999999999999E-2</v>
      </c>
    </row>
    <row r="151" spans="1:5">
      <c r="A151" s="97" t="s">
        <v>115</v>
      </c>
      <c r="B151" s="97"/>
      <c r="C151" s="49">
        <v>9.4000000000000004E-3</v>
      </c>
      <c r="D151" s="49">
        <v>9.9000000000000008E-3</v>
      </c>
      <c r="E151" s="49">
        <v>1.17E-2</v>
      </c>
    </row>
    <row r="152" spans="1:5">
      <c r="A152" s="97" t="s">
        <v>116</v>
      </c>
      <c r="B152" s="97"/>
      <c r="C152" s="49">
        <v>6.7400000000000002E-2</v>
      </c>
      <c r="D152" s="49">
        <v>8.0399999999999999E-2</v>
      </c>
      <c r="E152" s="49">
        <v>9.4E-2</v>
      </c>
    </row>
    <row r="153" spans="1:5">
      <c r="A153" s="97" t="s">
        <v>117</v>
      </c>
      <c r="B153" s="97"/>
      <c r="C153" s="99" t="s">
        <v>118</v>
      </c>
      <c r="D153" s="99"/>
      <c r="E153" s="99"/>
    </row>
    <row r="155" spans="1:5">
      <c r="A155" s="45" t="s">
        <v>123</v>
      </c>
      <c r="B155" s="45" t="s">
        <v>124</v>
      </c>
    </row>
    <row r="156" spans="1:5">
      <c r="A156" s="96" t="s">
        <v>112</v>
      </c>
      <c r="B156" s="96"/>
      <c r="C156" s="47" t="s">
        <v>6</v>
      </c>
      <c r="D156" s="47" t="s">
        <v>45</v>
      </c>
      <c r="E156" s="47" t="s">
        <v>8</v>
      </c>
    </row>
    <row r="157" spans="1:5">
      <c r="A157" s="97" t="s">
        <v>113</v>
      </c>
      <c r="B157" s="97"/>
      <c r="C157" s="49">
        <v>5.2900000000000003E-2</v>
      </c>
      <c r="D157" s="49">
        <v>5.9200000000000003E-2</v>
      </c>
      <c r="E157" s="49">
        <v>7.9299999999999995E-2</v>
      </c>
    </row>
    <row r="158" spans="1:5">
      <c r="A158" s="97" t="s">
        <v>150</v>
      </c>
      <c r="B158" s="97"/>
      <c r="C158" s="49">
        <v>2.5000000000000001E-3</v>
      </c>
      <c r="D158" s="49">
        <v>5.1000000000000004E-3</v>
      </c>
      <c r="E158" s="49">
        <v>5.5999999999999999E-3</v>
      </c>
    </row>
    <row r="159" spans="1:5">
      <c r="A159" s="97" t="s">
        <v>114</v>
      </c>
      <c r="B159" s="97"/>
      <c r="C159" s="49">
        <v>0.01</v>
      </c>
      <c r="D159" s="49">
        <v>1.4800000000000001E-2</v>
      </c>
      <c r="E159" s="49">
        <v>1.9699999999999999E-2</v>
      </c>
    </row>
    <row r="160" spans="1:5">
      <c r="A160" s="97" t="s">
        <v>115</v>
      </c>
      <c r="B160" s="97"/>
      <c r="C160" s="49">
        <v>1.01E-2</v>
      </c>
      <c r="D160" s="49">
        <v>1.0699999999999999E-2</v>
      </c>
      <c r="E160" s="49">
        <v>1.11E-2</v>
      </c>
    </row>
    <row r="161" spans="1:5">
      <c r="A161" s="97" t="s">
        <v>116</v>
      </c>
      <c r="B161" s="97"/>
      <c r="C161" s="49">
        <v>0.08</v>
      </c>
      <c r="D161" s="49">
        <v>8.3099999999999993E-2</v>
      </c>
      <c r="E161" s="49">
        <v>9.5100000000000004E-2</v>
      </c>
    </row>
    <row r="162" spans="1:5">
      <c r="A162" s="97" t="s">
        <v>117</v>
      </c>
      <c r="B162" s="97"/>
      <c r="C162" s="99" t="s">
        <v>118</v>
      </c>
      <c r="D162" s="99"/>
      <c r="E162" s="99"/>
    </row>
    <row r="164" spans="1:5">
      <c r="A164" s="45" t="s">
        <v>125</v>
      </c>
      <c r="B164" s="45" t="s">
        <v>126</v>
      </c>
    </row>
    <row r="165" spans="1:5">
      <c r="A165" s="96" t="s">
        <v>112</v>
      </c>
      <c r="B165" s="96"/>
      <c r="C165" s="47" t="s">
        <v>6</v>
      </c>
      <c r="D165" s="47" t="s">
        <v>45</v>
      </c>
      <c r="E165" s="47" t="s">
        <v>8</v>
      </c>
    </row>
    <row r="166" spans="1:5">
      <c r="A166" s="97" t="s">
        <v>113</v>
      </c>
      <c r="B166" s="97"/>
      <c r="C166" s="49">
        <v>0.04</v>
      </c>
      <c r="D166" s="49">
        <v>5.5199999999999999E-2</v>
      </c>
      <c r="E166" s="49">
        <v>7.85E-2</v>
      </c>
    </row>
    <row r="167" spans="1:5">
      <c r="A167" s="97" t="s">
        <v>150</v>
      </c>
      <c r="B167" s="97"/>
      <c r="C167" s="49">
        <v>8.0999999999999996E-3</v>
      </c>
      <c r="D167" s="49">
        <v>1.2200000000000001E-2</v>
      </c>
      <c r="E167" s="49">
        <v>1.9900000000000001E-2</v>
      </c>
    </row>
    <row r="168" spans="1:5">
      <c r="A168" s="97" t="s">
        <v>114</v>
      </c>
      <c r="B168" s="97"/>
      <c r="C168" s="49">
        <v>1.46E-2</v>
      </c>
      <c r="D168" s="49">
        <v>2.3199999999999998E-2</v>
      </c>
      <c r="E168" s="49">
        <v>3.1600000000000003E-2</v>
      </c>
    </row>
    <row r="169" spans="1:5">
      <c r="A169" s="97" t="s">
        <v>115</v>
      </c>
      <c r="B169" s="97"/>
      <c r="C169" s="49">
        <v>9.4000000000000004E-3</v>
      </c>
      <c r="D169" s="49">
        <v>1.0200000000000001E-2</v>
      </c>
      <c r="E169" s="49">
        <v>1.3299999999999999E-2</v>
      </c>
    </row>
    <row r="170" spans="1:5">
      <c r="A170" s="97" t="s">
        <v>116</v>
      </c>
      <c r="B170" s="97"/>
      <c r="C170" s="49">
        <v>7.1400000000000005E-2</v>
      </c>
      <c r="D170" s="49">
        <v>8.4000000000000005E-2</v>
      </c>
      <c r="E170" s="49">
        <v>0.1043</v>
      </c>
    </row>
    <row r="171" spans="1:5">
      <c r="A171" s="97" t="s">
        <v>117</v>
      </c>
      <c r="B171" s="97"/>
      <c r="C171" s="99" t="s">
        <v>118</v>
      </c>
      <c r="D171" s="99"/>
      <c r="E171" s="99"/>
    </row>
    <row r="173" spans="1:5">
      <c r="A173" s="45" t="s">
        <v>127</v>
      </c>
      <c r="B173" s="45" t="s">
        <v>128</v>
      </c>
    </row>
    <row r="174" spans="1:5">
      <c r="A174" s="96" t="s">
        <v>112</v>
      </c>
      <c r="B174" s="96"/>
      <c r="C174" s="47" t="s">
        <v>6</v>
      </c>
      <c r="D174" s="47" t="s">
        <v>45</v>
      </c>
      <c r="E174" s="47" t="s">
        <v>8</v>
      </c>
    </row>
    <row r="175" spans="1:5">
      <c r="A175" s="101" t="s">
        <v>113</v>
      </c>
      <c r="B175" s="102"/>
      <c r="C175" s="49">
        <v>1.4999999999999999E-2</v>
      </c>
      <c r="D175" s="49">
        <v>3.4500000000000003E-2</v>
      </c>
      <c r="E175" s="49">
        <v>4.4900000000000002E-2</v>
      </c>
    </row>
    <row r="176" spans="1:5">
      <c r="A176" s="101" t="s">
        <v>150</v>
      </c>
      <c r="B176" s="102"/>
      <c r="C176" s="49">
        <v>3.0000000000000001E-3</v>
      </c>
      <c r="D176" s="49">
        <v>4.7999999999999996E-3</v>
      </c>
      <c r="E176" s="49">
        <v>8.2000000000000007E-3</v>
      </c>
    </row>
    <row r="177" spans="1:5">
      <c r="A177" s="101" t="s">
        <v>114</v>
      </c>
      <c r="B177" s="102"/>
      <c r="C177" s="49">
        <v>5.5999999999999999E-3</v>
      </c>
      <c r="D177" s="49">
        <v>8.5000000000000006E-3</v>
      </c>
      <c r="E177" s="49">
        <v>8.8999999999999999E-3</v>
      </c>
    </row>
    <row r="178" spans="1:5">
      <c r="A178" s="101" t="s">
        <v>115</v>
      </c>
      <c r="B178" s="102"/>
      <c r="C178" s="49">
        <v>8.5000000000000006E-3</v>
      </c>
      <c r="D178" s="49">
        <v>8.5000000000000006E-3</v>
      </c>
      <c r="E178" s="49">
        <v>1.11E-2</v>
      </c>
    </row>
    <row r="179" spans="1:5">
      <c r="A179" s="101" t="s">
        <v>116</v>
      </c>
      <c r="B179" s="102"/>
      <c r="C179" s="49">
        <v>3.5000000000000003E-2</v>
      </c>
      <c r="D179" s="49">
        <v>5.11E-2</v>
      </c>
      <c r="E179" s="49">
        <v>6.2199999999999998E-2</v>
      </c>
    </row>
    <row r="180" spans="1:5">
      <c r="A180" s="101" t="s">
        <v>117</v>
      </c>
      <c r="B180" s="102"/>
      <c r="C180" s="99" t="s">
        <v>118</v>
      </c>
      <c r="D180" s="99"/>
      <c r="E180" s="99"/>
    </row>
    <row r="182" spans="1:5">
      <c r="A182" s="45" t="s">
        <v>129</v>
      </c>
      <c r="B182" s="104" t="s">
        <v>130</v>
      </c>
      <c r="C182" s="104"/>
      <c r="D182" s="104"/>
      <c r="E182" s="104"/>
    </row>
    <row r="183" spans="1:5">
      <c r="B183" s="104"/>
      <c r="C183" s="104"/>
      <c r="D183" s="104"/>
      <c r="E183" s="104"/>
    </row>
    <row r="184" spans="1:5">
      <c r="B184" s="104"/>
      <c r="C184" s="104"/>
      <c r="D184" s="104"/>
      <c r="E184" s="104"/>
    </row>
    <row r="185" spans="1:5">
      <c r="B185" s="104"/>
      <c r="C185" s="104"/>
      <c r="D185" s="104"/>
      <c r="E185" s="104"/>
    </row>
    <row r="188" spans="1:5">
      <c r="A188" s="103" t="s">
        <v>131</v>
      </c>
      <c r="B188" s="103"/>
      <c r="C188" s="103"/>
      <c r="D188" s="103"/>
      <c r="E188" s="103"/>
    </row>
    <row r="189" spans="1:5">
      <c r="A189" s="103" t="s">
        <v>132</v>
      </c>
      <c r="B189" s="103"/>
      <c r="C189" s="103"/>
      <c r="D189" s="103"/>
      <c r="E189" s="103"/>
    </row>
  </sheetData>
  <sheetProtection password="E9AE" sheet="1" objects="1" scenarios="1"/>
  <mergeCells count="74">
    <mergeCell ref="C144:E144"/>
    <mergeCell ref="A188:E188"/>
    <mergeCell ref="A189:E189"/>
    <mergeCell ref="A175:B175"/>
    <mergeCell ref="A178:B178"/>
    <mergeCell ref="A171:B171"/>
    <mergeCell ref="A170:B170"/>
    <mergeCell ref="A169:B169"/>
    <mergeCell ref="A168:B168"/>
    <mergeCell ref="A167:B167"/>
    <mergeCell ref="A166:B166"/>
    <mergeCell ref="A150:B150"/>
    <mergeCell ref="A162:B162"/>
    <mergeCell ref="A161:B161"/>
    <mergeCell ref="C153:E153"/>
    <mergeCell ref="B182:E185"/>
    <mergeCell ref="B104:F106"/>
    <mergeCell ref="B90:F93"/>
    <mergeCell ref="B94:F96"/>
    <mergeCell ref="B98:F99"/>
    <mergeCell ref="B101:F102"/>
    <mergeCell ref="A174:B174"/>
    <mergeCell ref="C180:E180"/>
    <mergeCell ref="C171:E171"/>
    <mergeCell ref="A179:B179"/>
    <mergeCell ref="A177:B177"/>
    <mergeCell ref="A180:B180"/>
    <mergeCell ref="A176:B176"/>
    <mergeCell ref="C162:E162"/>
    <mergeCell ref="C135:E135"/>
    <mergeCell ref="A129:B129"/>
    <mergeCell ref="A138:B138"/>
    <mergeCell ref="B81:F82"/>
    <mergeCell ref="A132:B132"/>
    <mergeCell ref="A131:B131"/>
    <mergeCell ref="A130:B130"/>
    <mergeCell ref="B118:F119"/>
    <mergeCell ref="B125:F126"/>
    <mergeCell ref="B121:F123"/>
    <mergeCell ref="B115:F116"/>
    <mergeCell ref="A110:E111"/>
    <mergeCell ref="A153:B153"/>
    <mergeCell ref="A152:B152"/>
    <mergeCell ref="A151:B151"/>
    <mergeCell ref="A5:E5"/>
    <mergeCell ref="A6:B6"/>
    <mergeCell ref="B64:F69"/>
    <mergeCell ref="B76:F77"/>
    <mergeCell ref="B71:F74"/>
    <mergeCell ref="B49:F54"/>
    <mergeCell ref="B56:F62"/>
    <mergeCell ref="B16:F17"/>
    <mergeCell ref="B34:F35"/>
    <mergeCell ref="B37:F38"/>
    <mergeCell ref="B40:F41"/>
    <mergeCell ref="B43:F47"/>
    <mergeCell ref="A165:B165"/>
    <mergeCell ref="A160:B160"/>
    <mergeCell ref="A159:B159"/>
    <mergeCell ref="A158:B158"/>
    <mergeCell ref="A157:B157"/>
    <mergeCell ref="A156:B156"/>
    <mergeCell ref="A133:B133"/>
    <mergeCell ref="A149:B149"/>
    <mergeCell ref="A148:B148"/>
    <mergeCell ref="A144:B144"/>
    <mergeCell ref="A147:B147"/>
    <mergeCell ref="A143:B143"/>
    <mergeCell ref="A142:B142"/>
    <mergeCell ref="A141:B141"/>
    <mergeCell ref="A140:B140"/>
    <mergeCell ref="A139:B139"/>
    <mergeCell ref="A135:B135"/>
    <mergeCell ref="A134:B134"/>
  </mergeCells>
  <phoneticPr fontId="28" type="noConversion"/>
  <pageMargins left="0.78740157499999996" right="0.78740157499999996" top="0.984251969" bottom="0.984251969" header="0.49212598499999999" footer="0.49212598499999999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topLeftCell="A10" workbookViewId="0">
      <selection activeCell="G11" sqref="G11:H11"/>
    </sheetView>
  </sheetViews>
  <sheetFormatPr defaultRowHeight="12.75"/>
  <cols>
    <col min="1" max="1" width="9.42578125" style="60" customWidth="1"/>
    <col min="2" max="3" width="9.28515625" style="60" customWidth="1"/>
    <col min="4" max="4" width="7.7109375" style="60" customWidth="1"/>
    <col min="5" max="5" width="3.85546875" style="60" customWidth="1"/>
    <col min="6" max="6" width="32.42578125" style="60" customWidth="1"/>
    <col min="7" max="7" width="9.7109375" style="60" customWidth="1"/>
    <col min="8" max="8" width="13" style="60" customWidth="1"/>
    <col min="9" max="11" width="9.85546875" style="60" customWidth="1"/>
    <col min="12" max="12" width="0.140625" style="60" customWidth="1"/>
    <col min="13" max="15" width="9.140625" style="60" hidden="1" customWidth="1"/>
    <col min="16" max="16384" width="9.140625" style="60"/>
  </cols>
  <sheetData>
    <row r="1" spans="1:11">
      <c r="A1" s="57"/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>
      <c r="A2" s="62"/>
      <c r="B2" s="63" t="s">
        <v>0</v>
      </c>
      <c r="C2" s="63"/>
      <c r="D2" s="64"/>
      <c r="E2" s="166"/>
      <c r="F2" s="166"/>
      <c r="G2" s="65" t="s">
        <v>1</v>
      </c>
      <c r="H2" s="65"/>
      <c r="I2" s="65"/>
      <c r="J2" s="65"/>
      <c r="K2" s="66"/>
    </row>
    <row r="3" spans="1:11">
      <c r="A3" s="62"/>
      <c r="B3" s="65" t="s">
        <v>141</v>
      </c>
      <c r="C3" s="112"/>
      <c r="D3" s="112"/>
      <c r="E3" s="112"/>
      <c r="F3" s="112"/>
      <c r="G3" s="65"/>
      <c r="H3" s="65"/>
      <c r="I3" s="65"/>
      <c r="J3" s="65"/>
      <c r="K3" s="66"/>
    </row>
    <row r="4" spans="1:11">
      <c r="A4" s="67"/>
      <c r="B4" s="68"/>
      <c r="C4" s="68"/>
      <c r="D4" s="64"/>
      <c r="E4" s="64"/>
      <c r="F4" s="64"/>
      <c r="G4" s="6"/>
      <c r="H4" s="6"/>
      <c r="I4" s="6"/>
      <c r="J4" s="6"/>
      <c r="K4" s="7"/>
    </row>
    <row r="5" spans="1:11">
      <c r="A5" s="69"/>
      <c r="B5" s="70"/>
      <c r="C5" s="70"/>
      <c r="D5" s="70"/>
      <c r="E5" s="70"/>
      <c r="F5" s="70"/>
      <c r="G5" s="8"/>
      <c r="H5" s="8"/>
      <c r="I5" s="8"/>
      <c r="J5" s="8"/>
      <c r="K5" s="9"/>
    </row>
    <row r="6" spans="1:11" ht="18.75" customHeight="1">
      <c r="A6" s="144" t="s">
        <v>2</v>
      </c>
      <c r="B6" s="145"/>
      <c r="C6" s="145"/>
      <c r="D6" s="145"/>
      <c r="E6" s="145"/>
      <c r="F6" s="145"/>
      <c r="G6" s="145"/>
      <c r="H6" s="146"/>
      <c r="I6" s="135" t="s">
        <v>142</v>
      </c>
      <c r="J6" s="136"/>
      <c r="K6" s="137"/>
    </row>
    <row r="7" spans="1:11" ht="12.75" customHeight="1" thickBot="1">
      <c r="A7" s="71" t="s">
        <v>3</v>
      </c>
      <c r="B7" s="150"/>
      <c r="C7" s="150"/>
      <c r="D7" s="150"/>
      <c r="E7" s="150"/>
      <c r="F7" s="150"/>
      <c r="G7" s="150"/>
      <c r="H7" s="151"/>
      <c r="I7" s="138"/>
      <c r="J7" s="139"/>
      <c r="K7" s="140"/>
    </row>
    <row r="8" spans="1:11" ht="18.75" customHeight="1" thickBot="1">
      <c r="A8" s="72" t="s">
        <v>139</v>
      </c>
      <c r="B8" s="188" t="s">
        <v>140</v>
      </c>
      <c r="C8" s="189"/>
      <c r="D8" s="73" t="s">
        <v>144</v>
      </c>
      <c r="E8" s="74"/>
      <c r="F8" s="54"/>
      <c r="G8" s="75" t="s">
        <v>4</v>
      </c>
      <c r="H8" s="55"/>
      <c r="I8" s="141" t="s">
        <v>143</v>
      </c>
      <c r="J8" s="142"/>
      <c r="K8" s="143"/>
    </row>
    <row r="9" spans="1:11" ht="25.5" customHeight="1">
      <c r="A9" s="196"/>
      <c r="B9" s="148"/>
      <c r="C9" s="149"/>
      <c r="D9" s="147" t="s">
        <v>5</v>
      </c>
      <c r="E9" s="148"/>
      <c r="F9" s="149"/>
      <c r="G9" s="192"/>
      <c r="H9" s="193"/>
      <c r="I9" s="10" t="s">
        <v>6</v>
      </c>
      <c r="J9" s="11" t="s">
        <v>7</v>
      </c>
      <c r="K9" s="12" t="s">
        <v>8</v>
      </c>
    </row>
    <row r="10" spans="1:11" ht="12.75" customHeight="1">
      <c r="A10" s="182" t="s">
        <v>9</v>
      </c>
      <c r="B10" s="183"/>
      <c r="C10" s="183"/>
      <c r="D10" s="183"/>
      <c r="E10" s="183"/>
      <c r="F10" s="184"/>
      <c r="G10" s="105" t="s">
        <v>10</v>
      </c>
      <c r="H10" s="106"/>
      <c r="I10" s="13" t="s">
        <v>10</v>
      </c>
      <c r="J10" s="14"/>
      <c r="K10" s="15" t="s">
        <v>10</v>
      </c>
    </row>
    <row r="11" spans="1:11">
      <c r="A11" s="185">
        <v>1</v>
      </c>
      <c r="B11" s="171"/>
      <c r="C11" s="172"/>
      <c r="D11" s="126" t="s">
        <v>138</v>
      </c>
      <c r="E11" s="127"/>
      <c r="F11" s="128"/>
      <c r="G11" s="107">
        <v>0.8</v>
      </c>
      <c r="H11" s="108"/>
      <c r="I11" s="16">
        <v>0.8</v>
      </c>
      <c r="J11" s="17">
        <v>0.8</v>
      </c>
      <c r="K11" s="18">
        <v>1</v>
      </c>
    </row>
    <row r="12" spans="1:11">
      <c r="A12" s="185">
        <v>2</v>
      </c>
      <c r="B12" s="171"/>
      <c r="C12" s="172"/>
      <c r="D12" s="126" t="s">
        <v>11</v>
      </c>
      <c r="E12" s="127"/>
      <c r="F12" s="128"/>
      <c r="G12" s="107">
        <v>0.97</v>
      </c>
      <c r="H12" s="108"/>
      <c r="I12" s="16">
        <v>0.97</v>
      </c>
      <c r="J12" s="17">
        <v>1.27</v>
      </c>
      <c r="K12" s="18">
        <v>1.27</v>
      </c>
    </row>
    <row r="13" spans="1:11" ht="12" customHeight="1">
      <c r="A13" s="185">
        <v>3</v>
      </c>
      <c r="B13" s="171"/>
      <c r="C13" s="172"/>
      <c r="D13" s="126" t="s">
        <v>12</v>
      </c>
      <c r="E13" s="127"/>
      <c r="F13" s="128"/>
      <c r="G13" s="107">
        <v>3</v>
      </c>
      <c r="H13" s="108"/>
      <c r="I13" s="16">
        <v>3</v>
      </c>
      <c r="J13" s="17">
        <v>4</v>
      </c>
      <c r="K13" s="18">
        <v>5.5</v>
      </c>
    </row>
    <row r="14" spans="1:11">
      <c r="A14" s="171"/>
      <c r="B14" s="171"/>
      <c r="C14" s="172"/>
      <c r="D14" s="126"/>
      <c r="E14" s="127"/>
      <c r="F14" s="128"/>
      <c r="G14" s="170"/>
      <c r="H14" s="171"/>
    </row>
    <row r="15" spans="1:11" ht="12.75" customHeight="1">
      <c r="A15" s="179" t="s">
        <v>13</v>
      </c>
      <c r="B15" s="180"/>
      <c r="C15" s="180"/>
      <c r="D15" s="180"/>
      <c r="E15" s="180"/>
      <c r="F15" s="181"/>
      <c r="G15" s="121">
        <f>(1+(G11+G12+G13)/100)</f>
        <v>1.0477000000000001</v>
      </c>
      <c r="H15" s="122"/>
      <c r="I15" s="19"/>
      <c r="J15" s="20"/>
      <c r="K15" s="21"/>
    </row>
    <row r="16" spans="1:11">
      <c r="A16" s="185">
        <v>4</v>
      </c>
      <c r="B16" s="171"/>
      <c r="C16" s="172"/>
      <c r="D16" s="126" t="s">
        <v>14</v>
      </c>
      <c r="E16" s="127"/>
      <c r="F16" s="128"/>
      <c r="G16" s="107">
        <v>1.23</v>
      </c>
      <c r="H16" s="108"/>
      <c r="I16" s="16">
        <v>0.59</v>
      </c>
      <c r="J16" s="17">
        <v>1.23</v>
      </c>
      <c r="K16" s="18">
        <v>1.39</v>
      </c>
    </row>
    <row r="17" spans="1:15" ht="15" customHeight="1">
      <c r="A17" s="179" t="s">
        <v>15</v>
      </c>
      <c r="B17" s="180"/>
      <c r="C17" s="180"/>
      <c r="D17" s="180"/>
      <c r="E17" s="180"/>
      <c r="F17" s="181"/>
      <c r="G17" s="121">
        <f>1+((G16)/100)</f>
        <v>1.0123</v>
      </c>
      <c r="H17" s="122"/>
      <c r="I17" s="19"/>
      <c r="J17" s="20"/>
      <c r="K17" s="21"/>
    </row>
    <row r="18" spans="1:15">
      <c r="A18" s="185">
        <v>5</v>
      </c>
      <c r="B18" s="171"/>
      <c r="C18" s="172"/>
      <c r="D18" s="126" t="s">
        <v>16</v>
      </c>
      <c r="E18" s="127"/>
      <c r="F18" s="128"/>
      <c r="G18" s="107">
        <v>6.16</v>
      </c>
      <c r="H18" s="108"/>
      <c r="I18" s="16">
        <v>6.16</v>
      </c>
      <c r="J18" s="17">
        <v>7.4</v>
      </c>
      <c r="K18" s="18">
        <v>8.9600000000000009</v>
      </c>
    </row>
    <row r="19" spans="1:15">
      <c r="A19" s="179" t="s">
        <v>17</v>
      </c>
      <c r="B19" s="180"/>
      <c r="C19" s="180"/>
      <c r="D19" s="180"/>
      <c r="E19" s="180"/>
      <c r="F19" s="181"/>
      <c r="G19" s="121">
        <f>1+(G18/100)</f>
        <v>1.0616000000000001</v>
      </c>
      <c r="H19" s="122"/>
      <c r="I19" s="19"/>
      <c r="J19" s="20"/>
      <c r="K19" s="21"/>
    </row>
    <row r="20" spans="1:15" ht="12.75" customHeight="1">
      <c r="A20" s="182" t="s">
        <v>18</v>
      </c>
      <c r="B20" s="183"/>
      <c r="C20" s="183"/>
      <c r="D20" s="183"/>
      <c r="E20" s="183"/>
      <c r="F20" s="184"/>
      <c r="G20" s="119"/>
      <c r="H20" s="120"/>
      <c r="I20" s="19"/>
      <c r="J20" s="20"/>
      <c r="K20" s="21"/>
    </row>
    <row r="21" spans="1:15">
      <c r="A21" s="185">
        <v>6</v>
      </c>
      <c r="B21" s="171"/>
      <c r="C21" s="172"/>
      <c r="D21" s="126" t="s">
        <v>19</v>
      </c>
      <c r="E21" s="127"/>
      <c r="F21" s="128"/>
      <c r="G21" s="186">
        <v>3</v>
      </c>
      <c r="H21" s="187"/>
      <c r="I21" s="16">
        <v>3</v>
      </c>
      <c r="J21" s="17">
        <v>3</v>
      </c>
      <c r="K21" s="18">
        <v>3</v>
      </c>
    </row>
    <row r="22" spans="1:15" ht="16.5" customHeight="1">
      <c r="A22" s="185">
        <v>7</v>
      </c>
      <c r="B22" s="171"/>
      <c r="C22" s="172"/>
      <c r="D22" s="126" t="s">
        <v>20</v>
      </c>
      <c r="E22" s="127"/>
      <c r="F22" s="128"/>
      <c r="G22" s="186">
        <v>0.65</v>
      </c>
      <c r="H22" s="187"/>
      <c r="I22" s="16">
        <v>0.65</v>
      </c>
      <c r="J22" s="17">
        <v>0.65</v>
      </c>
      <c r="K22" s="18">
        <v>0.65</v>
      </c>
    </row>
    <row r="23" spans="1:15">
      <c r="A23" s="185">
        <v>8</v>
      </c>
      <c r="B23" s="171"/>
      <c r="C23" s="172"/>
      <c r="D23" s="126" t="s">
        <v>21</v>
      </c>
      <c r="E23" s="127"/>
      <c r="F23" s="128"/>
      <c r="G23" s="119"/>
      <c r="H23" s="120"/>
      <c r="I23" s="113" t="s">
        <v>22</v>
      </c>
      <c r="J23" s="114"/>
      <c r="K23" s="115"/>
    </row>
    <row r="24" spans="1:15">
      <c r="A24" s="185">
        <v>9</v>
      </c>
      <c r="B24" s="171"/>
      <c r="C24" s="172"/>
      <c r="D24" s="126" t="s">
        <v>23</v>
      </c>
      <c r="E24" s="127"/>
      <c r="F24" s="128"/>
      <c r="G24" s="119"/>
      <c r="H24" s="120"/>
      <c r="I24" s="113" t="s">
        <v>22</v>
      </c>
      <c r="J24" s="114"/>
      <c r="K24" s="115"/>
    </row>
    <row r="25" spans="1:15" ht="12.75" customHeight="1">
      <c r="A25" s="182" t="s">
        <v>24</v>
      </c>
      <c r="B25" s="183"/>
      <c r="C25" s="183"/>
      <c r="D25" s="183"/>
      <c r="E25" s="183"/>
      <c r="F25" s="184"/>
      <c r="G25" s="119"/>
      <c r="H25" s="120"/>
      <c r="I25" s="16"/>
      <c r="J25" s="17"/>
      <c r="K25" s="18"/>
    </row>
    <row r="26" spans="1:15" ht="12.75" customHeight="1">
      <c r="A26" s="185">
        <v>10</v>
      </c>
      <c r="B26" s="171"/>
      <c r="C26" s="172"/>
      <c r="D26" s="126" t="s">
        <v>25</v>
      </c>
      <c r="E26" s="127"/>
      <c r="F26" s="128"/>
      <c r="G26" s="107">
        <v>3</v>
      </c>
      <c r="H26" s="108"/>
      <c r="I26" s="123" t="s">
        <v>147</v>
      </c>
      <c r="J26" s="124"/>
      <c r="K26" s="125"/>
    </row>
    <row r="27" spans="1:15" ht="12.75" customHeight="1">
      <c r="A27" s="179" t="s">
        <v>26</v>
      </c>
      <c r="B27" s="180"/>
      <c r="C27" s="180"/>
      <c r="D27" s="180"/>
      <c r="E27" s="180"/>
      <c r="F27" s="181"/>
      <c r="G27" s="121">
        <f>(G21+G22+G26)/100</f>
        <v>6.6500000000000004E-2</v>
      </c>
      <c r="H27" s="122"/>
      <c r="I27" s="16"/>
      <c r="J27" s="17"/>
      <c r="K27" s="18"/>
    </row>
    <row r="28" spans="1:15" ht="13.5" thickBot="1">
      <c r="A28" s="171"/>
      <c r="B28" s="171"/>
      <c r="C28" s="172"/>
      <c r="D28" s="126"/>
      <c r="E28" s="127"/>
      <c r="F28" s="128"/>
      <c r="G28" s="129"/>
      <c r="H28" s="130"/>
      <c r="I28" s="22"/>
      <c r="J28" s="23"/>
      <c r="K28" s="24"/>
    </row>
    <row r="29" spans="1:15" ht="13.5" customHeight="1" thickBot="1">
      <c r="A29" s="116" t="s">
        <v>38</v>
      </c>
      <c r="B29" s="117"/>
      <c r="C29" s="117"/>
      <c r="D29" s="117"/>
      <c r="E29" s="117"/>
      <c r="F29" s="118"/>
      <c r="G29" s="131">
        <f>TRUNC((((G15*G17*G19)/(1-G27))-1)*100,2)</f>
        <v>20.61</v>
      </c>
      <c r="H29" s="132"/>
      <c r="I29" s="25">
        <v>20.34</v>
      </c>
      <c r="J29" s="26">
        <v>22.12</v>
      </c>
      <c r="K29" s="27">
        <v>25</v>
      </c>
      <c r="M29" s="28">
        <v>22.95</v>
      </c>
      <c r="N29" s="29"/>
      <c r="O29" s="30">
        <v>27.71</v>
      </c>
    </row>
    <row r="30" spans="1:15" ht="12.75" customHeight="1">
      <c r="A30" s="194" t="str">
        <f>IF(AND(G29&gt;=I29,G29&lt;=K29)," ","ATENÇÃO: Verificar limites dos itens componentes do BDI")</f>
        <v xml:space="preserve"> </v>
      </c>
      <c r="B30" s="195"/>
      <c r="C30" s="195"/>
      <c r="D30" s="195"/>
      <c r="E30" s="195"/>
      <c r="F30" s="195"/>
      <c r="G30" s="1"/>
      <c r="H30" s="1"/>
      <c r="I30" s="1"/>
      <c r="J30" s="1"/>
      <c r="K30" s="2"/>
    </row>
    <row r="31" spans="1:15" ht="12.75" hidden="1" customHeight="1">
      <c r="A31" s="76"/>
      <c r="B31" s="77"/>
      <c r="C31" s="77"/>
      <c r="D31" s="77"/>
      <c r="E31" s="77"/>
      <c r="F31" s="77"/>
      <c r="G31" s="3"/>
      <c r="H31" s="3"/>
      <c r="I31" s="28">
        <v>22.95</v>
      </c>
      <c r="J31" s="29"/>
      <c r="K31" s="30">
        <v>27.71</v>
      </c>
    </row>
    <row r="32" spans="1:15" ht="14.25" customHeight="1">
      <c r="A32" s="78"/>
      <c r="B32" s="78"/>
      <c r="C32" s="78"/>
      <c r="D32" s="79"/>
      <c r="E32" s="79"/>
      <c r="F32" s="79"/>
      <c r="G32" s="3"/>
      <c r="H32" s="3"/>
      <c r="I32" s="3"/>
      <c r="J32" s="3"/>
      <c r="K32" s="4"/>
    </row>
    <row r="33" spans="1:11" ht="12.75" customHeight="1">
      <c r="A33" s="190" t="s">
        <v>27</v>
      </c>
      <c r="B33" s="191"/>
      <c r="C33" s="191"/>
      <c r="D33" s="191"/>
      <c r="E33" s="191"/>
      <c r="F33" s="191"/>
      <c r="G33" s="6"/>
      <c r="H33" s="6" t="s">
        <v>28</v>
      </c>
      <c r="I33" s="65"/>
      <c r="J33" s="65"/>
      <c r="K33" s="7"/>
    </row>
    <row r="34" spans="1:11">
      <c r="A34" s="175" t="s">
        <v>29</v>
      </c>
      <c r="B34" s="176"/>
      <c r="C34" s="176"/>
      <c r="D34" s="176"/>
      <c r="E34" s="176"/>
      <c r="F34" s="176"/>
      <c r="G34" s="6"/>
      <c r="H34" s="6"/>
      <c r="I34" s="31"/>
      <c r="J34" s="31"/>
      <c r="K34" s="5"/>
    </row>
    <row r="35" spans="1:11">
      <c r="A35" s="175" t="s">
        <v>30</v>
      </c>
      <c r="B35" s="176"/>
      <c r="C35" s="176"/>
      <c r="D35" s="176"/>
      <c r="E35" s="176"/>
      <c r="F35" s="176"/>
      <c r="G35" s="65"/>
      <c r="H35" s="65"/>
      <c r="I35" s="65"/>
      <c r="J35" s="65"/>
      <c r="K35" s="66"/>
    </row>
    <row r="36" spans="1:11" ht="118.5" customHeight="1">
      <c r="A36" s="133" t="s">
        <v>31</v>
      </c>
      <c r="B36" s="134"/>
      <c r="C36" s="134"/>
      <c r="D36" s="134"/>
      <c r="E36" s="134"/>
      <c r="F36" s="134"/>
      <c r="G36" s="109" t="s">
        <v>32</v>
      </c>
      <c r="H36" s="110"/>
      <c r="I36" s="110"/>
      <c r="J36" s="110"/>
      <c r="K36" s="111"/>
    </row>
    <row r="37" spans="1:11" ht="12.75" customHeight="1">
      <c r="A37" s="80"/>
      <c r="B37" s="81"/>
      <c r="C37" s="81"/>
      <c r="D37" s="83"/>
      <c r="E37" s="83"/>
      <c r="F37" s="83"/>
      <c r="G37" s="61"/>
      <c r="H37" s="56"/>
      <c r="I37" s="56"/>
      <c r="J37" s="56"/>
      <c r="K37" s="82"/>
    </row>
    <row r="38" spans="1:11" ht="12.75" customHeight="1">
      <c r="A38" s="168" t="s">
        <v>33</v>
      </c>
      <c r="B38" s="169"/>
      <c r="C38" s="169"/>
      <c r="D38" s="169"/>
      <c r="E38" s="169"/>
      <c r="F38" s="169"/>
      <c r="G38" s="61"/>
      <c r="H38" s="84"/>
      <c r="I38" s="84"/>
      <c r="J38" s="84"/>
      <c r="K38" s="82"/>
    </row>
    <row r="39" spans="1:11" ht="12.75" customHeight="1">
      <c r="A39" s="170" t="s">
        <v>34</v>
      </c>
      <c r="B39" s="171"/>
      <c r="C39" s="171"/>
      <c r="D39" s="171"/>
      <c r="E39" s="171"/>
      <c r="F39" s="172"/>
      <c r="G39" s="173">
        <v>2</v>
      </c>
      <c r="H39" s="174"/>
      <c r="I39" s="33"/>
      <c r="J39" s="33"/>
      <c r="K39" s="34"/>
    </row>
    <row r="40" spans="1:11" ht="12.75" customHeight="1">
      <c r="A40" s="67"/>
      <c r="B40" s="68"/>
      <c r="C40" s="68"/>
      <c r="D40" s="68"/>
      <c r="E40" s="68"/>
      <c r="F40" s="68"/>
      <c r="G40" s="32"/>
      <c r="H40" s="32"/>
      <c r="I40" s="33"/>
      <c r="J40" s="33"/>
      <c r="K40" s="34"/>
    </row>
    <row r="41" spans="1:11" ht="12.75" customHeight="1">
      <c r="A41" s="67"/>
      <c r="B41" s="68"/>
      <c r="C41" s="68"/>
      <c r="D41" s="68"/>
      <c r="E41" s="68"/>
      <c r="F41" s="68"/>
      <c r="G41" s="32"/>
      <c r="H41" s="32"/>
      <c r="I41" s="33"/>
      <c r="J41" s="33"/>
      <c r="K41" s="34"/>
    </row>
    <row r="42" spans="1:11" ht="12.75" customHeight="1" thickBot="1">
      <c r="A42" s="67"/>
      <c r="B42" s="68"/>
      <c r="C42" s="68"/>
      <c r="D42" s="68"/>
      <c r="E42" s="68"/>
      <c r="F42" s="68"/>
      <c r="G42" s="32"/>
      <c r="H42" s="32"/>
      <c r="I42" s="33"/>
      <c r="J42" s="33"/>
      <c r="K42" s="34"/>
    </row>
    <row r="43" spans="1:11" ht="15" customHeight="1" thickBot="1">
      <c r="A43" s="67"/>
      <c r="B43" s="85"/>
      <c r="C43" s="85"/>
      <c r="D43" s="161" t="s">
        <v>35</v>
      </c>
      <c r="E43" s="162"/>
      <c r="F43" s="162"/>
      <c r="G43" s="162"/>
      <c r="H43" s="162"/>
      <c r="I43" s="163"/>
      <c r="J43" s="164">
        <f>IF(AND(G29&gt;=I29,G29&lt;=K29),(((G15*G17*G19)/(1-(G27+G39/100)))-1)," ")</f>
        <v>0.23253295165407817</v>
      </c>
      <c r="K43" s="165">
        <f>(((K26*K28*K29)/(1-K37))-1)*100</f>
        <v>-100</v>
      </c>
    </row>
    <row r="44" spans="1:11" ht="12.75" customHeight="1">
      <c r="A44" s="80"/>
      <c r="B44" s="81"/>
      <c r="C44" s="81"/>
      <c r="D44" s="83"/>
      <c r="E44" s="83"/>
      <c r="F44" s="83"/>
      <c r="G44" s="61"/>
      <c r="H44" s="56"/>
      <c r="I44" s="56"/>
      <c r="J44" s="56"/>
      <c r="K44" s="82"/>
    </row>
    <row r="45" spans="1:11" ht="12.75" customHeight="1">
      <c r="A45" s="80"/>
      <c r="B45" s="81"/>
      <c r="C45" s="81"/>
      <c r="D45" s="83"/>
      <c r="E45" s="83"/>
      <c r="F45" s="83"/>
      <c r="G45" s="61"/>
      <c r="H45" s="56"/>
      <c r="I45" s="56"/>
      <c r="J45" s="56"/>
      <c r="K45" s="82"/>
    </row>
    <row r="46" spans="1:11" ht="12.75" customHeight="1">
      <c r="A46" s="80"/>
      <c r="B46" s="81"/>
      <c r="C46" s="81"/>
      <c r="D46" s="83"/>
      <c r="E46" s="83"/>
      <c r="F46" s="83"/>
      <c r="G46" s="61"/>
      <c r="H46" s="56"/>
      <c r="I46" s="56"/>
      <c r="J46" s="56"/>
      <c r="K46" s="82"/>
    </row>
    <row r="47" spans="1:11" ht="12.75" customHeight="1">
      <c r="A47" s="80"/>
      <c r="B47" s="81"/>
      <c r="C47" s="81"/>
      <c r="D47" s="83"/>
      <c r="E47" s="83"/>
      <c r="F47" s="83"/>
      <c r="G47" s="61"/>
      <c r="H47" s="56"/>
      <c r="I47" s="56"/>
      <c r="J47" s="56"/>
      <c r="K47" s="82"/>
    </row>
    <row r="48" spans="1:11">
      <c r="A48" s="62"/>
      <c r="B48" s="65"/>
      <c r="C48" s="65"/>
      <c r="D48" s="65"/>
      <c r="E48" s="65"/>
      <c r="F48" s="65"/>
      <c r="G48" s="166"/>
      <c r="H48" s="166"/>
      <c r="I48" s="166"/>
      <c r="J48" s="166"/>
      <c r="K48" s="167"/>
    </row>
    <row r="49" spans="1:11" ht="12.75" customHeight="1">
      <c r="A49" s="62"/>
      <c r="B49" s="65"/>
      <c r="C49" s="65"/>
      <c r="D49" s="65"/>
      <c r="E49" s="65"/>
      <c r="F49" s="65"/>
      <c r="G49" s="65" t="s">
        <v>146</v>
      </c>
      <c r="H49" s="65"/>
      <c r="I49" s="65"/>
      <c r="J49" s="65"/>
      <c r="K49" s="66"/>
    </row>
    <row r="50" spans="1:11" ht="12.75" customHeight="1">
      <c r="A50" s="62"/>
      <c r="B50" s="65"/>
      <c r="C50" s="65"/>
      <c r="D50" s="65"/>
      <c r="E50" s="65"/>
      <c r="F50" s="65"/>
      <c r="G50" s="65"/>
      <c r="H50" s="65"/>
      <c r="I50" s="65"/>
      <c r="J50" s="65"/>
      <c r="K50" s="66"/>
    </row>
    <row r="51" spans="1:11" ht="12.75" customHeight="1">
      <c r="A51" s="62"/>
      <c r="B51" s="65"/>
      <c r="C51" s="65"/>
      <c r="D51" s="65"/>
      <c r="E51" s="65"/>
      <c r="F51" s="65"/>
      <c r="G51" s="65"/>
      <c r="H51" s="65"/>
      <c r="I51" s="65"/>
      <c r="J51" s="65"/>
      <c r="K51" s="66"/>
    </row>
    <row r="52" spans="1:11" ht="12.75" customHeight="1">
      <c r="A52" s="62"/>
      <c r="B52" s="65"/>
      <c r="C52" s="65"/>
      <c r="D52" s="65"/>
      <c r="E52" s="65"/>
      <c r="F52" s="65"/>
      <c r="G52" s="65"/>
      <c r="H52" s="65"/>
      <c r="I52" s="65"/>
      <c r="J52" s="65"/>
      <c r="K52" s="66"/>
    </row>
    <row r="53" spans="1:11">
      <c r="A53" s="62"/>
      <c r="B53" s="65"/>
      <c r="C53" s="112"/>
      <c r="D53" s="112"/>
      <c r="E53" s="112"/>
      <c r="F53" s="112"/>
      <c r="G53" s="65"/>
      <c r="H53" s="65"/>
      <c r="I53" s="65"/>
      <c r="J53" s="65"/>
      <c r="K53" s="66"/>
    </row>
    <row r="54" spans="1:11">
      <c r="A54" s="62"/>
      <c r="B54" s="65"/>
      <c r="C54" s="178" t="s">
        <v>148</v>
      </c>
      <c r="D54" s="178"/>
      <c r="E54" s="178"/>
      <c r="F54" s="178"/>
      <c r="G54" s="65"/>
      <c r="H54" s="65"/>
      <c r="I54" s="65"/>
      <c r="J54" s="65"/>
      <c r="K54" s="66"/>
    </row>
    <row r="55" spans="1:11">
      <c r="A55" s="62"/>
      <c r="B55" s="65"/>
      <c r="C55" s="177" t="s">
        <v>149</v>
      </c>
      <c r="D55" s="177"/>
      <c r="E55" s="177"/>
      <c r="F55" s="87"/>
      <c r="G55" s="65"/>
      <c r="H55" s="65"/>
      <c r="I55" s="65"/>
      <c r="J55" s="65"/>
      <c r="K55" s="66"/>
    </row>
    <row r="56" spans="1:11">
      <c r="A56" s="62"/>
      <c r="B56" s="65"/>
      <c r="C56" s="65"/>
      <c r="D56" s="65"/>
      <c r="E56" s="65"/>
      <c r="F56" s="65"/>
      <c r="G56" s="65"/>
      <c r="H56" s="65"/>
      <c r="I56" s="65"/>
      <c r="J56" s="65"/>
      <c r="K56" s="66"/>
    </row>
    <row r="57" spans="1:11">
      <c r="A57" s="62"/>
      <c r="B57" s="65"/>
      <c r="C57" s="65"/>
      <c r="D57" s="65"/>
      <c r="E57" s="65"/>
      <c r="F57" s="65"/>
      <c r="G57" s="65"/>
      <c r="H57" s="65"/>
      <c r="I57" s="65"/>
      <c r="J57" s="65"/>
      <c r="K57" s="66"/>
    </row>
    <row r="58" spans="1:11">
      <c r="A58" s="62"/>
      <c r="B58" s="65"/>
      <c r="C58" s="65"/>
      <c r="D58" s="65"/>
      <c r="E58" s="65"/>
      <c r="F58" s="65"/>
      <c r="G58" s="65"/>
      <c r="H58" s="65"/>
      <c r="I58" s="65"/>
      <c r="J58" s="65"/>
      <c r="K58" s="66"/>
    </row>
    <row r="59" spans="1:11">
      <c r="A59" s="62"/>
      <c r="B59" s="65"/>
      <c r="C59" s="65"/>
      <c r="D59" s="65"/>
      <c r="E59" s="65"/>
      <c r="F59" s="65"/>
      <c r="G59" s="65"/>
      <c r="H59" s="65"/>
      <c r="I59" s="65"/>
      <c r="J59" s="65"/>
      <c r="K59" s="66"/>
    </row>
    <row r="60" spans="1:11">
      <c r="A60" s="152" t="s">
        <v>36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4"/>
    </row>
    <row r="61" spans="1:11">
      <c r="A61" s="155"/>
      <c r="B61" s="156"/>
      <c r="C61" s="156"/>
      <c r="D61" s="156"/>
      <c r="E61" s="156"/>
      <c r="F61" s="156"/>
      <c r="G61" s="156"/>
      <c r="H61" s="156"/>
      <c r="I61" s="156"/>
      <c r="J61" s="156"/>
      <c r="K61" s="157"/>
    </row>
    <row r="62" spans="1:11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60"/>
    </row>
    <row r="63" spans="1:11">
      <c r="A63" s="152" t="s">
        <v>73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4"/>
    </row>
    <row r="64" spans="1:11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7"/>
    </row>
    <row r="65" spans="1:11">
      <c r="A65" s="155"/>
      <c r="B65" s="156"/>
      <c r="C65" s="156"/>
      <c r="D65" s="156"/>
      <c r="E65" s="156"/>
      <c r="F65" s="156"/>
      <c r="G65" s="156"/>
      <c r="H65" s="156"/>
      <c r="I65" s="156"/>
      <c r="J65" s="156"/>
      <c r="K65" s="157"/>
    </row>
    <row r="66" spans="1:11">
      <c r="A66" s="155"/>
      <c r="B66" s="156"/>
      <c r="C66" s="156"/>
      <c r="D66" s="156"/>
      <c r="E66" s="156"/>
      <c r="F66" s="156"/>
      <c r="G66" s="156"/>
      <c r="H66" s="156"/>
      <c r="I66" s="156"/>
      <c r="J66" s="156"/>
      <c r="K66" s="157"/>
    </row>
    <row r="67" spans="1:1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7"/>
    </row>
    <row r="68" spans="1:11">
      <c r="A68" s="158"/>
      <c r="B68" s="159"/>
      <c r="C68" s="159"/>
      <c r="D68" s="159"/>
      <c r="E68" s="159"/>
      <c r="F68" s="159"/>
      <c r="G68" s="159"/>
      <c r="H68" s="159"/>
      <c r="I68" s="159"/>
      <c r="J68" s="159"/>
      <c r="K68" s="160"/>
    </row>
  </sheetData>
  <sheetProtection password="E9AE" sheet="1" objects="1" scenarios="1" selectLockedCells="1"/>
  <mergeCells count="82">
    <mergeCell ref="G13:H13"/>
    <mergeCell ref="A33:F33"/>
    <mergeCell ref="A34:F34"/>
    <mergeCell ref="G23:H23"/>
    <mergeCell ref="G9:H9"/>
    <mergeCell ref="A30:F30"/>
    <mergeCell ref="A13:C13"/>
    <mergeCell ref="A16:C16"/>
    <mergeCell ref="A18:C18"/>
    <mergeCell ref="G19:H19"/>
    <mergeCell ref="G12:H12"/>
    <mergeCell ref="A9:C9"/>
    <mergeCell ref="A27:F27"/>
    <mergeCell ref="D26:F26"/>
    <mergeCell ref="D28:F28"/>
    <mergeCell ref="D14:F14"/>
    <mergeCell ref="E2:F2"/>
    <mergeCell ref="C3:F3"/>
    <mergeCell ref="A11:C11"/>
    <mergeCell ref="A12:C12"/>
    <mergeCell ref="B8:C8"/>
    <mergeCell ref="A10:F10"/>
    <mergeCell ref="G14:H14"/>
    <mergeCell ref="G15:H15"/>
    <mergeCell ref="G16:H16"/>
    <mergeCell ref="A26:C26"/>
    <mergeCell ref="G18:H18"/>
    <mergeCell ref="G26:H26"/>
    <mergeCell ref="G17:H17"/>
    <mergeCell ref="G21:H21"/>
    <mergeCell ref="G22:H22"/>
    <mergeCell ref="G20:H20"/>
    <mergeCell ref="A22:C22"/>
    <mergeCell ref="A21:C21"/>
    <mergeCell ref="A14:C14"/>
    <mergeCell ref="D18:F18"/>
    <mergeCell ref="A15:F15"/>
    <mergeCell ref="A17:F17"/>
    <mergeCell ref="A28:C28"/>
    <mergeCell ref="A20:F20"/>
    <mergeCell ref="D21:F21"/>
    <mergeCell ref="D22:F22"/>
    <mergeCell ref="A25:F25"/>
    <mergeCell ref="A23:C23"/>
    <mergeCell ref="A24:C24"/>
    <mergeCell ref="A19:F19"/>
    <mergeCell ref="D11:F11"/>
    <mergeCell ref="D12:F12"/>
    <mergeCell ref="D13:F13"/>
    <mergeCell ref="D16:F16"/>
    <mergeCell ref="A38:F38"/>
    <mergeCell ref="A39:F39"/>
    <mergeCell ref="G39:H39"/>
    <mergeCell ref="A35:F35"/>
    <mergeCell ref="C55:E55"/>
    <mergeCell ref="C54:F54"/>
    <mergeCell ref="A63:K68"/>
    <mergeCell ref="A60:K62"/>
    <mergeCell ref="D43:I43"/>
    <mergeCell ref="J43:K43"/>
    <mergeCell ref="G48:K48"/>
    <mergeCell ref="I6:K7"/>
    <mergeCell ref="I8:K8"/>
    <mergeCell ref="A6:H6"/>
    <mergeCell ref="D9:F9"/>
    <mergeCell ref="B7:H7"/>
    <mergeCell ref="G10:H10"/>
    <mergeCell ref="G11:H11"/>
    <mergeCell ref="G36:K36"/>
    <mergeCell ref="C53:F53"/>
    <mergeCell ref="I24:K24"/>
    <mergeCell ref="I23:K23"/>
    <mergeCell ref="A29:F29"/>
    <mergeCell ref="G24:H24"/>
    <mergeCell ref="G25:H25"/>
    <mergeCell ref="G27:H27"/>
    <mergeCell ref="I26:K26"/>
    <mergeCell ref="D23:F23"/>
    <mergeCell ref="D24:F24"/>
    <mergeCell ref="G28:H28"/>
    <mergeCell ref="G29:H29"/>
    <mergeCell ref="A36:F36"/>
  </mergeCells>
  <phoneticPr fontId="27" type="noConversion"/>
  <conditionalFormatting sqref="G20 G23:G25">
    <cfRule type="cellIs" dxfId="35" priority="1" stopIfTrue="1" operator="notBetween">
      <formula>I20</formula>
      <formula>K20</formula>
    </cfRule>
    <cfRule type="cellIs" dxfId="34" priority="2" stopIfTrue="1" operator="between">
      <formula>I20</formula>
      <formula>K20</formula>
    </cfRule>
  </conditionalFormatting>
  <conditionalFormatting sqref="I34:J34">
    <cfRule type="cellIs" dxfId="33" priority="5" stopIfTrue="1" operator="notBetween">
      <formula>L33</formula>
      <formula>K34</formula>
    </cfRule>
    <cfRule type="cellIs" dxfId="32" priority="6" stopIfTrue="1" operator="between">
      <formula>L33</formula>
      <formula>K34</formula>
    </cfRule>
  </conditionalFormatting>
  <conditionalFormatting sqref="G18:H18 G11:H13 G16:H16">
    <cfRule type="cellIs" priority="11" stopIfTrue="1" operator="between">
      <formula>$I11</formula>
      <formula>$K11</formula>
    </cfRule>
    <cfRule type="cellIs" dxfId="31" priority="12" stopIfTrue="1" operator="notBetween">
      <formula>$I11</formula>
      <formula>$K11</formula>
    </cfRule>
  </conditionalFormatting>
  <conditionalFormatting sqref="G29:H29">
    <cfRule type="cellIs" dxfId="30" priority="13" stopIfTrue="1" operator="notBetween">
      <formula>$I$29</formula>
      <formula>$K$29</formula>
    </cfRule>
  </conditionalFormatting>
  <conditionalFormatting sqref="A30:F30">
    <cfRule type="cellIs" dxfId="29" priority="14" stopIfTrue="1" operator="notEqual">
      <formula>"ATENÇÃO: Verificar limites dos itens componentes do BDI"</formula>
    </cfRule>
    <cfRule type="cellIs" dxfId="28" priority="15" stopIfTrue="1" operator="notBetween">
      <formula>"$I$29"</formula>
      <formula>"$K$29"</formula>
    </cfRule>
  </conditionalFormatting>
  <conditionalFormatting sqref="G26:H26">
    <cfRule type="cellIs" priority="16" stopIfTrue="1" operator="lessThan">
      <formula>5</formula>
    </cfRule>
    <cfRule type="cellIs" dxfId="27" priority="17" stopIfTrue="1" operator="greaterThan">
      <formula>5</formula>
    </cfRule>
  </conditionalFormatting>
  <pageMargins left="0.98425196850393704" right="0.59055118110236227" top="0.98425196850393704" bottom="0.59055118110236227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topLeftCell="A22" workbookViewId="0">
      <selection activeCell="G48" sqref="G48:K48"/>
    </sheetView>
  </sheetViews>
  <sheetFormatPr defaultRowHeight="12.75"/>
  <cols>
    <col min="1" max="1" width="9.42578125" style="60" customWidth="1"/>
    <col min="2" max="3" width="9.28515625" style="60" customWidth="1"/>
    <col min="4" max="4" width="7.7109375" style="60" customWidth="1"/>
    <col min="5" max="5" width="3.85546875" style="60" customWidth="1"/>
    <col min="6" max="6" width="32.42578125" style="60" customWidth="1"/>
    <col min="7" max="7" width="9.7109375" style="60" customWidth="1"/>
    <col min="8" max="8" width="13" style="60" customWidth="1"/>
    <col min="9" max="11" width="9.85546875" style="60" customWidth="1"/>
    <col min="12" max="12" width="0.140625" style="60" customWidth="1"/>
    <col min="13" max="15" width="9.140625" style="60" hidden="1" customWidth="1"/>
    <col min="16" max="16384" width="9.140625" style="60"/>
  </cols>
  <sheetData>
    <row r="1" spans="1:11">
      <c r="A1" s="57"/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>
      <c r="A2" s="62"/>
      <c r="B2" s="63" t="s">
        <v>0</v>
      </c>
      <c r="C2" s="63"/>
      <c r="D2" s="64"/>
      <c r="E2" s="166" t="s">
        <v>152</v>
      </c>
      <c r="F2" s="166"/>
      <c r="G2" s="65" t="s">
        <v>1</v>
      </c>
      <c r="H2" s="65"/>
      <c r="I2" s="65"/>
      <c r="J2" s="65"/>
      <c r="K2" s="66"/>
    </row>
    <row r="3" spans="1:11">
      <c r="A3" s="62"/>
      <c r="B3" s="65" t="s">
        <v>141</v>
      </c>
      <c r="C3" s="112" t="s">
        <v>153</v>
      </c>
      <c r="D3" s="112"/>
      <c r="E3" s="112"/>
      <c r="F3" s="112"/>
      <c r="G3" s="65"/>
      <c r="H3" s="65"/>
      <c r="I3" s="65"/>
      <c r="J3" s="65"/>
      <c r="K3" s="66"/>
    </row>
    <row r="4" spans="1:11">
      <c r="A4" s="67"/>
      <c r="B4" s="68"/>
      <c r="C4" s="68"/>
      <c r="D4" s="64"/>
      <c r="E4" s="64"/>
      <c r="F4" s="64"/>
      <c r="G4" s="6"/>
      <c r="H4" s="6"/>
      <c r="I4" s="6"/>
      <c r="J4" s="6"/>
      <c r="K4" s="7"/>
    </row>
    <row r="5" spans="1:11">
      <c r="A5" s="69"/>
      <c r="B5" s="70"/>
      <c r="C5" s="70"/>
      <c r="D5" s="70"/>
      <c r="E5" s="70"/>
      <c r="F5" s="70"/>
      <c r="G5" s="8"/>
      <c r="H5" s="8"/>
      <c r="I5" s="8"/>
      <c r="J5" s="8"/>
      <c r="K5" s="9"/>
    </row>
    <row r="6" spans="1:11" ht="18.75" customHeight="1">
      <c r="A6" s="144" t="s">
        <v>37</v>
      </c>
      <c r="B6" s="145"/>
      <c r="C6" s="145"/>
      <c r="D6" s="145"/>
      <c r="E6" s="145"/>
      <c r="F6" s="145"/>
      <c r="G6" s="145"/>
      <c r="H6" s="146"/>
      <c r="I6" s="135" t="s">
        <v>142</v>
      </c>
      <c r="J6" s="136"/>
      <c r="K6" s="137"/>
    </row>
    <row r="7" spans="1:11" ht="12.75" customHeight="1" thickBot="1">
      <c r="A7" s="71" t="s">
        <v>3</v>
      </c>
      <c r="B7" s="150"/>
      <c r="C7" s="150"/>
      <c r="D7" s="150"/>
      <c r="E7" s="150"/>
      <c r="F7" s="150"/>
      <c r="G7" s="150"/>
      <c r="H7" s="151"/>
      <c r="I7" s="138"/>
      <c r="J7" s="139"/>
      <c r="K7" s="140"/>
    </row>
    <row r="8" spans="1:11" ht="18.75" customHeight="1" thickBot="1">
      <c r="A8" s="72" t="s">
        <v>139</v>
      </c>
      <c r="B8" s="188" t="s">
        <v>140</v>
      </c>
      <c r="C8" s="189"/>
      <c r="D8" s="73" t="s">
        <v>144</v>
      </c>
      <c r="E8" s="74"/>
      <c r="F8" s="54"/>
      <c r="G8" s="75" t="s">
        <v>4</v>
      </c>
      <c r="H8" s="55"/>
      <c r="I8" s="141" t="s">
        <v>143</v>
      </c>
      <c r="J8" s="142"/>
      <c r="K8" s="143"/>
    </row>
    <row r="9" spans="1:11" ht="25.5" customHeight="1">
      <c r="A9" s="196"/>
      <c r="B9" s="148"/>
      <c r="C9" s="149"/>
      <c r="D9" s="147" t="s">
        <v>5</v>
      </c>
      <c r="E9" s="148"/>
      <c r="F9" s="149"/>
      <c r="G9" s="192"/>
      <c r="H9" s="193"/>
      <c r="I9" s="10" t="s">
        <v>6</v>
      </c>
      <c r="J9" s="11" t="s">
        <v>7</v>
      </c>
      <c r="K9" s="12" t="s">
        <v>8</v>
      </c>
    </row>
    <row r="10" spans="1:11" ht="12.75" customHeight="1">
      <c r="A10" s="182" t="s">
        <v>9</v>
      </c>
      <c r="B10" s="183"/>
      <c r="C10" s="183"/>
      <c r="D10" s="183"/>
      <c r="E10" s="183"/>
      <c r="F10" s="184"/>
      <c r="G10" s="105" t="s">
        <v>10</v>
      </c>
      <c r="H10" s="106"/>
      <c r="I10" s="13" t="s">
        <v>10</v>
      </c>
      <c r="J10" s="14"/>
      <c r="K10" s="15" t="s">
        <v>10</v>
      </c>
    </row>
    <row r="11" spans="1:11">
      <c r="A11" s="185">
        <v>1</v>
      </c>
      <c r="B11" s="171"/>
      <c r="C11" s="172"/>
      <c r="D11" s="126" t="s">
        <v>138</v>
      </c>
      <c r="E11" s="127"/>
      <c r="F11" s="128"/>
      <c r="G11" s="107">
        <v>0.4</v>
      </c>
      <c r="H11" s="108"/>
      <c r="I11" s="35">
        <v>0.32</v>
      </c>
      <c r="J11" s="36">
        <v>0.4</v>
      </c>
      <c r="K11" s="37">
        <v>0.74</v>
      </c>
    </row>
    <row r="12" spans="1:11">
      <c r="A12" s="185">
        <v>2</v>
      </c>
      <c r="B12" s="171"/>
      <c r="C12" s="172"/>
      <c r="D12" s="126" t="s">
        <v>11</v>
      </c>
      <c r="E12" s="127"/>
      <c r="F12" s="128"/>
      <c r="G12" s="107">
        <v>0.5</v>
      </c>
      <c r="H12" s="108"/>
      <c r="I12" s="35">
        <v>0.5</v>
      </c>
      <c r="J12" s="36">
        <v>0.56000000000000005</v>
      </c>
      <c r="K12" s="37">
        <v>0.97</v>
      </c>
    </row>
    <row r="13" spans="1:11" ht="12" customHeight="1">
      <c r="A13" s="185">
        <v>3</v>
      </c>
      <c r="B13" s="171"/>
      <c r="C13" s="172"/>
      <c r="D13" s="126" t="s">
        <v>12</v>
      </c>
      <c r="E13" s="127"/>
      <c r="F13" s="128"/>
      <c r="G13" s="107">
        <v>4.6100000000000003</v>
      </c>
      <c r="H13" s="108"/>
      <c r="I13" s="35">
        <v>3.8</v>
      </c>
      <c r="J13" s="36">
        <v>4.01</v>
      </c>
      <c r="K13" s="37">
        <v>4.67</v>
      </c>
    </row>
    <row r="14" spans="1:11">
      <c r="A14" s="171"/>
      <c r="B14" s="171"/>
      <c r="C14" s="172"/>
      <c r="D14" s="126"/>
      <c r="E14" s="127"/>
      <c r="F14" s="128"/>
      <c r="G14" s="170"/>
      <c r="H14" s="171"/>
      <c r="I14" s="65"/>
      <c r="J14" s="65"/>
      <c r="K14" s="66"/>
    </row>
    <row r="15" spans="1:11" ht="12.75" customHeight="1">
      <c r="A15" s="179" t="s">
        <v>13</v>
      </c>
      <c r="B15" s="180"/>
      <c r="C15" s="180"/>
      <c r="D15" s="180"/>
      <c r="E15" s="180"/>
      <c r="F15" s="181"/>
      <c r="G15" s="121">
        <f>(1+(G11+G12+G13)/100)</f>
        <v>1.0550999999999999</v>
      </c>
      <c r="H15" s="122"/>
      <c r="I15" s="38"/>
      <c r="J15" s="39"/>
      <c r="K15" s="40"/>
    </row>
    <row r="16" spans="1:11">
      <c r="A16" s="185">
        <v>4</v>
      </c>
      <c r="B16" s="171"/>
      <c r="C16" s="172"/>
      <c r="D16" s="126" t="s">
        <v>14</v>
      </c>
      <c r="E16" s="127"/>
      <c r="F16" s="128"/>
      <c r="G16" s="107">
        <v>1.21</v>
      </c>
      <c r="H16" s="108"/>
      <c r="I16" s="35">
        <v>1.02</v>
      </c>
      <c r="J16" s="36">
        <v>1.1100000000000001</v>
      </c>
      <c r="K16" s="37">
        <v>1.21</v>
      </c>
    </row>
    <row r="17" spans="1:15" ht="15" customHeight="1">
      <c r="A17" s="179" t="s">
        <v>15</v>
      </c>
      <c r="B17" s="180"/>
      <c r="C17" s="180"/>
      <c r="D17" s="180"/>
      <c r="E17" s="180"/>
      <c r="F17" s="181"/>
      <c r="G17" s="121">
        <f>1+((G16)/100)</f>
        <v>1.0121</v>
      </c>
      <c r="H17" s="122"/>
      <c r="I17" s="38"/>
      <c r="J17" s="39"/>
      <c r="K17" s="40"/>
    </row>
    <row r="18" spans="1:15">
      <c r="A18" s="185">
        <v>5</v>
      </c>
      <c r="B18" s="171"/>
      <c r="C18" s="172"/>
      <c r="D18" s="126" t="s">
        <v>16</v>
      </c>
      <c r="E18" s="127"/>
      <c r="F18" s="128"/>
      <c r="G18" s="107">
        <v>8.6</v>
      </c>
      <c r="H18" s="108"/>
      <c r="I18" s="35">
        <v>6.64</v>
      </c>
      <c r="J18" s="36">
        <v>7.3</v>
      </c>
      <c r="K18" s="37">
        <v>8.69</v>
      </c>
    </row>
    <row r="19" spans="1:15">
      <c r="A19" s="179" t="s">
        <v>17</v>
      </c>
      <c r="B19" s="180"/>
      <c r="C19" s="180"/>
      <c r="D19" s="180"/>
      <c r="E19" s="180"/>
      <c r="F19" s="181"/>
      <c r="G19" s="121">
        <f>1+(G18/100)</f>
        <v>1.0860000000000001</v>
      </c>
      <c r="H19" s="122"/>
      <c r="I19" s="38"/>
      <c r="J19" s="39"/>
      <c r="K19" s="40"/>
    </row>
    <row r="20" spans="1:15" ht="12.75" customHeight="1">
      <c r="A20" s="182" t="s">
        <v>18</v>
      </c>
      <c r="B20" s="183"/>
      <c r="C20" s="183"/>
      <c r="D20" s="183"/>
      <c r="E20" s="183"/>
      <c r="F20" s="184"/>
      <c r="G20" s="119"/>
      <c r="H20" s="120"/>
      <c r="I20" s="38"/>
      <c r="J20" s="39"/>
      <c r="K20" s="40"/>
    </row>
    <row r="21" spans="1:15">
      <c r="A21" s="185">
        <v>6</v>
      </c>
      <c r="B21" s="171"/>
      <c r="C21" s="172"/>
      <c r="D21" s="126" t="s">
        <v>19</v>
      </c>
      <c r="E21" s="127"/>
      <c r="F21" s="128"/>
      <c r="G21" s="186">
        <v>3</v>
      </c>
      <c r="H21" s="187"/>
      <c r="I21" s="35">
        <v>3</v>
      </c>
      <c r="J21" s="36">
        <v>3</v>
      </c>
      <c r="K21" s="37">
        <v>3</v>
      </c>
    </row>
    <row r="22" spans="1:15" ht="16.5" customHeight="1">
      <c r="A22" s="185">
        <v>7</v>
      </c>
      <c r="B22" s="171"/>
      <c r="C22" s="172"/>
      <c r="D22" s="126" t="s">
        <v>20</v>
      </c>
      <c r="E22" s="127"/>
      <c r="F22" s="128"/>
      <c r="G22" s="186">
        <v>0.65</v>
      </c>
      <c r="H22" s="187"/>
      <c r="I22" s="35">
        <v>0.65</v>
      </c>
      <c r="J22" s="36">
        <v>0.65</v>
      </c>
      <c r="K22" s="37">
        <v>0.65</v>
      </c>
    </row>
    <row r="23" spans="1:15" ht="12.75" customHeight="1">
      <c r="A23" s="185">
        <v>8</v>
      </c>
      <c r="B23" s="171"/>
      <c r="C23" s="172"/>
      <c r="D23" s="126" t="s">
        <v>21</v>
      </c>
      <c r="E23" s="127"/>
      <c r="F23" s="128"/>
      <c r="G23" s="119"/>
      <c r="H23" s="120"/>
      <c r="I23" s="197" t="s">
        <v>22</v>
      </c>
      <c r="J23" s="198"/>
      <c r="K23" s="199"/>
    </row>
    <row r="24" spans="1:15" ht="12.75" customHeight="1">
      <c r="A24" s="185">
        <v>9</v>
      </c>
      <c r="B24" s="171"/>
      <c r="C24" s="172"/>
      <c r="D24" s="126" t="s">
        <v>23</v>
      </c>
      <c r="E24" s="127"/>
      <c r="F24" s="128"/>
      <c r="G24" s="119"/>
      <c r="H24" s="120"/>
      <c r="I24" s="197" t="s">
        <v>22</v>
      </c>
      <c r="J24" s="198"/>
      <c r="K24" s="199"/>
    </row>
    <row r="25" spans="1:15" ht="12.75" customHeight="1">
      <c r="A25" s="182" t="s">
        <v>24</v>
      </c>
      <c r="B25" s="183"/>
      <c r="C25" s="183"/>
      <c r="D25" s="183"/>
      <c r="E25" s="183"/>
      <c r="F25" s="184"/>
      <c r="G25" s="119"/>
      <c r="H25" s="120"/>
      <c r="I25" s="35"/>
      <c r="J25" s="36"/>
      <c r="K25" s="37"/>
    </row>
    <row r="26" spans="1:15" ht="12.75" customHeight="1">
      <c r="A26" s="185">
        <v>10</v>
      </c>
      <c r="B26" s="171"/>
      <c r="C26" s="172"/>
      <c r="D26" s="126" t="s">
        <v>25</v>
      </c>
      <c r="E26" s="127"/>
      <c r="F26" s="128"/>
      <c r="G26" s="107">
        <v>3</v>
      </c>
      <c r="H26" s="108"/>
      <c r="I26" s="123" t="s">
        <v>147</v>
      </c>
      <c r="J26" s="124"/>
      <c r="K26" s="125"/>
    </row>
    <row r="27" spans="1:15" ht="12.75" customHeight="1">
      <c r="A27" s="179" t="s">
        <v>26</v>
      </c>
      <c r="B27" s="180"/>
      <c r="C27" s="180"/>
      <c r="D27" s="180"/>
      <c r="E27" s="180"/>
      <c r="F27" s="181"/>
      <c r="G27" s="121">
        <f>(G21+G22+G26)/100</f>
        <v>6.6500000000000004E-2</v>
      </c>
      <c r="H27" s="122"/>
      <c r="I27" s="35"/>
      <c r="J27" s="36"/>
      <c r="K27" s="37"/>
    </row>
    <row r="28" spans="1:15" ht="13.5" thickBot="1">
      <c r="A28" s="171"/>
      <c r="B28" s="171"/>
      <c r="C28" s="172"/>
      <c r="D28" s="126"/>
      <c r="E28" s="127"/>
      <c r="F28" s="128"/>
      <c r="G28" s="129"/>
      <c r="H28" s="130"/>
      <c r="I28" s="43"/>
      <c r="J28" s="43"/>
      <c r="K28" s="44"/>
    </row>
    <row r="29" spans="1:15" ht="13.5" customHeight="1" thickBot="1">
      <c r="A29" s="116" t="s">
        <v>38</v>
      </c>
      <c r="B29" s="117"/>
      <c r="C29" s="117"/>
      <c r="D29" s="117"/>
      <c r="E29" s="117"/>
      <c r="F29" s="118"/>
      <c r="G29" s="131">
        <f>TRUNC((((G15*G17*G19)/(1-G27))-1)*100,2)</f>
        <v>24.23</v>
      </c>
      <c r="H29" s="132"/>
      <c r="I29" s="41">
        <v>19.600000000000001</v>
      </c>
      <c r="J29" s="42">
        <v>20.97</v>
      </c>
      <c r="K29" s="42">
        <v>24.23</v>
      </c>
      <c r="M29" s="28">
        <v>22.95</v>
      </c>
      <c r="N29" s="29"/>
      <c r="O29" s="30">
        <v>27.71</v>
      </c>
    </row>
    <row r="30" spans="1:15" ht="12.75" customHeight="1">
      <c r="A30" s="194" t="str">
        <f>IF(AND(G29&gt;=I29,G29&lt;=K29)," ","ATENÇÃO: Verificar limites dos itens componentes do BDI")</f>
        <v xml:space="preserve"> </v>
      </c>
      <c r="B30" s="195"/>
      <c r="C30" s="195"/>
      <c r="D30" s="195"/>
      <c r="E30" s="195"/>
      <c r="F30" s="195"/>
      <c r="G30" s="1"/>
      <c r="H30" s="1"/>
      <c r="I30" s="1"/>
      <c r="J30" s="1"/>
      <c r="K30" s="2"/>
    </row>
    <row r="31" spans="1:15" ht="12.75" hidden="1" customHeight="1">
      <c r="A31" s="76"/>
      <c r="B31" s="77"/>
      <c r="C31" s="77"/>
      <c r="D31" s="77"/>
      <c r="E31" s="77"/>
      <c r="F31" s="77"/>
      <c r="G31" s="3"/>
      <c r="H31" s="3"/>
      <c r="I31" s="28">
        <v>22.95</v>
      </c>
      <c r="J31" s="29"/>
      <c r="K31" s="30">
        <v>27.71</v>
      </c>
    </row>
    <row r="32" spans="1:15" ht="14.25" customHeight="1">
      <c r="A32" s="78"/>
      <c r="B32" s="78"/>
      <c r="C32" s="78"/>
      <c r="D32" s="79"/>
      <c r="E32" s="79"/>
      <c r="F32" s="79"/>
      <c r="G32" s="3"/>
      <c r="H32" s="3"/>
      <c r="I32" s="3"/>
      <c r="J32" s="3"/>
      <c r="K32" s="4"/>
    </row>
    <row r="33" spans="1:11" ht="12.75" customHeight="1">
      <c r="A33" s="190" t="s">
        <v>27</v>
      </c>
      <c r="B33" s="191"/>
      <c r="C33" s="191"/>
      <c r="D33" s="191"/>
      <c r="E33" s="191"/>
      <c r="F33" s="191"/>
      <c r="G33" s="6"/>
      <c r="H33" s="6" t="s">
        <v>28</v>
      </c>
      <c r="I33" s="65"/>
      <c r="J33" s="65"/>
      <c r="K33" s="7"/>
    </row>
    <row r="34" spans="1:11">
      <c r="A34" s="175" t="s">
        <v>29</v>
      </c>
      <c r="B34" s="176"/>
      <c r="C34" s="176"/>
      <c r="D34" s="176"/>
      <c r="E34" s="176"/>
      <c r="F34" s="176"/>
      <c r="G34" s="6"/>
      <c r="H34" s="6"/>
      <c r="I34" s="31"/>
      <c r="J34" s="31"/>
      <c r="K34" s="5"/>
    </row>
    <row r="35" spans="1:11">
      <c r="A35" s="175" t="s">
        <v>30</v>
      </c>
      <c r="B35" s="176"/>
      <c r="C35" s="176"/>
      <c r="D35" s="176"/>
      <c r="E35" s="176"/>
      <c r="F35" s="176"/>
      <c r="G35" s="65"/>
      <c r="H35" s="65"/>
      <c r="I35" s="65"/>
      <c r="J35" s="65"/>
      <c r="K35" s="66"/>
    </row>
    <row r="36" spans="1:11" ht="118.5" customHeight="1">
      <c r="A36" s="133" t="s">
        <v>31</v>
      </c>
      <c r="B36" s="134"/>
      <c r="C36" s="134"/>
      <c r="D36" s="134"/>
      <c r="E36" s="134"/>
      <c r="F36" s="134"/>
      <c r="G36" s="109" t="s">
        <v>32</v>
      </c>
      <c r="H36" s="110"/>
      <c r="I36" s="110"/>
      <c r="J36" s="110"/>
      <c r="K36" s="111"/>
    </row>
    <row r="37" spans="1:11" ht="12.75" customHeight="1">
      <c r="A37" s="80"/>
      <c r="B37" s="81"/>
      <c r="C37" s="81"/>
      <c r="D37" s="83"/>
      <c r="E37" s="83"/>
      <c r="F37" s="83"/>
      <c r="G37" s="61"/>
      <c r="H37" s="56"/>
      <c r="I37" s="56"/>
      <c r="J37" s="56"/>
      <c r="K37" s="82"/>
    </row>
    <row r="38" spans="1:11" ht="12.75" customHeight="1">
      <c r="A38" s="168" t="s">
        <v>33</v>
      </c>
      <c r="B38" s="169"/>
      <c r="C38" s="169"/>
      <c r="D38" s="169"/>
      <c r="E38" s="169"/>
      <c r="F38" s="169"/>
      <c r="G38" s="61"/>
      <c r="H38" s="84"/>
      <c r="I38" s="84"/>
      <c r="J38" s="84"/>
      <c r="K38" s="82"/>
    </row>
    <row r="39" spans="1:11" ht="12.75" customHeight="1">
      <c r="A39" s="170" t="s">
        <v>34</v>
      </c>
      <c r="B39" s="171"/>
      <c r="C39" s="171"/>
      <c r="D39" s="171"/>
      <c r="E39" s="171"/>
      <c r="F39" s="172"/>
      <c r="G39" s="173"/>
      <c r="H39" s="174"/>
      <c r="I39" s="33"/>
      <c r="J39" s="33"/>
      <c r="K39" s="34"/>
    </row>
    <row r="40" spans="1:11" ht="12.75" customHeight="1">
      <c r="A40" s="67"/>
      <c r="B40" s="68"/>
      <c r="C40" s="68"/>
      <c r="D40" s="68"/>
      <c r="E40" s="68"/>
      <c r="F40" s="68"/>
      <c r="G40" s="32"/>
      <c r="H40" s="32"/>
      <c r="I40" s="33"/>
      <c r="J40" s="33"/>
      <c r="K40" s="34"/>
    </row>
    <row r="41" spans="1:11" ht="12.75" customHeight="1">
      <c r="A41" s="67"/>
      <c r="B41" s="68"/>
      <c r="C41" s="68"/>
      <c r="D41" s="68"/>
      <c r="E41" s="68"/>
      <c r="F41" s="68"/>
      <c r="G41" s="32"/>
      <c r="H41" s="32"/>
      <c r="I41" s="33"/>
      <c r="J41" s="33"/>
      <c r="K41" s="34"/>
    </row>
    <row r="42" spans="1:11" ht="12.75" customHeight="1" thickBot="1">
      <c r="A42" s="67"/>
      <c r="B42" s="68"/>
      <c r="C42" s="68"/>
      <c r="D42" s="68"/>
      <c r="E42" s="68"/>
      <c r="F42" s="68"/>
      <c r="G42" s="32"/>
      <c r="H42" s="32"/>
      <c r="I42" s="33"/>
      <c r="J42" s="33"/>
      <c r="K42" s="34"/>
    </row>
    <row r="43" spans="1:11" ht="15" customHeight="1" thickBot="1">
      <c r="A43" s="67"/>
      <c r="B43" s="85"/>
      <c r="C43" s="85"/>
      <c r="D43" s="161" t="s">
        <v>35</v>
      </c>
      <c r="E43" s="162"/>
      <c r="F43" s="162"/>
      <c r="G43" s="162"/>
      <c r="H43" s="162"/>
      <c r="I43" s="163"/>
      <c r="J43" s="164">
        <f>IF(AND(G29&gt;=I29,G29&lt;=K29),(((G15*G17*G19)/(1-(G27+G39/100)))-1)," ")</f>
        <v>0.24231735089448314</v>
      </c>
      <c r="K43" s="165">
        <f>(((K26*K28*K29)/(1-K37))-1)*100</f>
        <v>-100</v>
      </c>
    </row>
    <row r="44" spans="1:11" ht="12.75" customHeight="1">
      <c r="A44" s="80"/>
      <c r="B44" s="81"/>
      <c r="C44" s="81"/>
      <c r="D44" s="83"/>
      <c r="E44" s="83"/>
      <c r="F44" s="83"/>
      <c r="G44" s="61"/>
      <c r="H44" s="56"/>
      <c r="I44" s="56"/>
      <c r="J44" s="56"/>
      <c r="K44" s="82"/>
    </row>
    <row r="45" spans="1:11" ht="12.75" customHeight="1">
      <c r="A45" s="80"/>
      <c r="B45" s="81"/>
      <c r="C45" s="81"/>
      <c r="D45" s="83"/>
      <c r="E45" s="83"/>
      <c r="F45" s="83"/>
      <c r="G45" s="61"/>
      <c r="H45" s="56"/>
      <c r="I45" s="56"/>
      <c r="J45" s="56"/>
      <c r="K45" s="82"/>
    </row>
    <row r="46" spans="1:11" ht="12.75" customHeight="1">
      <c r="A46" s="80"/>
      <c r="B46" s="81"/>
      <c r="C46" s="81"/>
      <c r="D46" s="83"/>
      <c r="E46" s="83"/>
      <c r="F46" s="83"/>
      <c r="G46" s="61"/>
      <c r="H46" s="56"/>
      <c r="I46" s="56"/>
      <c r="J46" s="56"/>
      <c r="K46" s="82"/>
    </row>
    <row r="47" spans="1:11" ht="12.75" customHeight="1">
      <c r="A47" s="80"/>
      <c r="B47" s="81"/>
      <c r="C47" s="81"/>
      <c r="D47" s="83"/>
      <c r="E47" s="83"/>
      <c r="F47" s="83"/>
      <c r="G47" s="61"/>
      <c r="H47" s="56"/>
      <c r="I47" s="56"/>
      <c r="J47" s="56"/>
      <c r="K47" s="82"/>
    </row>
    <row r="48" spans="1:11">
      <c r="A48" s="62"/>
      <c r="B48" s="65"/>
      <c r="C48" s="65"/>
      <c r="D48" s="65"/>
      <c r="E48" s="65"/>
      <c r="F48" s="65"/>
      <c r="G48" s="166"/>
      <c r="H48" s="166"/>
      <c r="I48" s="166"/>
      <c r="J48" s="166"/>
      <c r="K48" s="167"/>
    </row>
    <row r="49" spans="1:11" ht="12.75" customHeight="1">
      <c r="A49" s="62"/>
      <c r="B49" s="65"/>
      <c r="C49" s="65"/>
      <c r="D49" s="65"/>
      <c r="E49" s="65"/>
      <c r="F49" s="65"/>
      <c r="G49" s="65" t="s">
        <v>146</v>
      </c>
      <c r="H49" s="65"/>
      <c r="I49" s="65"/>
      <c r="J49" s="65"/>
      <c r="K49" s="66"/>
    </row>
    <row r="50" spans="1:11" ht="12.75" customHeight="1">
      <c r="A50" s="62"/>
      <c r="B50" s="65"/>
      <c r="C50" s="65"/>
      <c r="D50" s="65"/>
      <c r="E50" s="65"/>
      <c r="F50" s="65"/>
      <c r="G50" s="65"/>
      <c r="H50" s="65"/>
      <c r="I50" s="65"/>
      <c r="J50" s="65"/>
      <c r="K50" s="66"/>
    </row>
    <row r="51" spans="1:11" ht="12.75" customHeight="1">
      <c r="A51" s="62"/>
      <c r="B51" s="65"/>
      <c r="C51" s="65"/>
      <c r="D51" s="65"/>
      <c r="E51" s="65"/>
      <c r="F51" s="65"/>
      <c r="G51" s="65"/>
      <c r="H51" s="65"/>
      <c r="I51" s="65"/>
      <c r="J51" s="65"/>
      <c r="K51" s="66"/>
    </row>
    <row r="52" spans="1:11" ht="12.75" customHeight="1">
      <c r="A52" s="62"/>
      <c r="B52" s="65"/>
      <c r="C52" s="65"/>
      <c r="D52" s="65"/>
      <c r="E52" s="65"/>
      <c r="F52" s="65"/>
      <c r="G52" s="65"/>
      <c r="H52" s="65"/>
      <c r="I52" s="65"/>
      <c r="J52" s="65"/>
      <c r="K52" s="66"/>
    </row>
    <row r="53" spans="1:11">
      <c r="A53" s="62"/>
      <c r="B53" s="65"/>
      <c r="C53" s="112"/>
      <c r="D53" s="112"/>
      <c r="E53" s="112"/>
      <c r="F53" s="112"/>
      <c r="G53" s="65"/>
      <c r="H53" s="65"/>
      <c r="I53" s="65"/>
      <c r="J53" s="65"/>
      <c r="K53" s="66"/>
    </row>
    <row r="54" spans="1:11">
      <c r="A54" s="62"/>
      <c r="B54" s="65"/>
      <c r="C54" s="178" t="s">
        <v>148</v>
      </c>
      <c r="D54" s="178"/>
      <c r="E54" s="178"/>
      <c r="F54" s="178"/>
      <c r="G54" s="65"/>
      <c r="H54" s="65"/>
      <c r="I54" s="65"/>
      <c r="J54" s="65"/>
      <c r="K54" s="66"/>
    </row>
    <row r="55" spans="1:11">
      <c r="A55" s="62"/>
      <c r="B55" s="65"/>
      <c r="C55" s="177" t="s">
        <v>149</v>
      </c>
      <c r="D55" s="177"/>
      <c r="E55" s="177"/>
      <c r="F55" s="86"/>
      <c r="G55" s="65"/>
      <c r="H55" s="65"/>
      <c r="I55" s="65"/>
      <c r="J55" s="65"/>
      <c r="K55" s="66"/>
    </row>
    <row r="56" spans="1:11">
      <c r="A56" s="62"/>
      <c r="B56" s="65"/>
      <c r="C56" s="65"/>
      <c r="D56" s="65"/>
      <c r="E56" s="65"/>
      <c r="F56" s="65"/>
      <c r="G56" s="65"/>
      <c r="H56" s="65"/>
      <c r="I56" s="65"/>
      <c r="J56" s="65"/>
      <c r="K56" s="66"/>
    </row>
    <row r="57" spans="1:11">
      <c r="A57" s="62"/>
      <c r="B57" s="65"/>
      <c r="C57" s="65"/>
      <c r="D57" s="65"/>
      <c r="E57" s="65"/>
      <c r="F57" s="65"/>
      <c r="G57" s="65"/>
      <c r="H57" s="65"/>
      <c r="I57" s="65"/>
      <c r="J57" s="65"/>
      <c r="K57" s="66"/>
    </row>
    <row r="58" spans="1:11">
      <c r="A58" s="62"/>
      <c r="B58" s="65"/>
      <c r="C58" s="65"/>
      <c r="D58" s="65"/>
      <c r="E58" s="65"/>
      <c r="F58" s="65"/>
      <c r="G58" s="65"/>
      <c r="H58" s="65"/>
      <c r="I58" s="65"/>
      <c r="J58" s="65"/>
      <c r="K58" s="66"/>
    </row>
    <row r="59" spans="1:11">
      <c r="A59" s="62"/>
      <c r="B59" s="65"/>
      <c r="C59" s="65"/>
      <c r="D59" s="65"/>
      <c r="E59" s="65"/>
      <c r="F59" s="65"/>
      <c r="G59" s="65"/>
      <c r="H59" s="65"/>
      <c r="I59" s="65"/>
      <c r="J59" s="65"/>
      <c r="K59" s="66"/>
    </row>
    <row r="60" spans="1:11">
      <c r="A60" s="152" t="s">
        <v>36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4"/>
    </row>
    <row r="61" spans="1:11">
      <c r="A61" s="155"/>
      <c r="B61" s="156"/>
      <c r="C61" s="156"/>
      <c r="D61" s="156"/>
      <c r="E61" s="156"/>
      <c r="F61" s="156"/>
      <c r="G61" s="156"/>
      <c r="H61" s="156"/>
      <c r="I61" s="156"/>
      <c r="J61" s="156"/>
      <c r="K61" s="157"/>
    </row>
    <row r="62" spans="1:11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60"/>
    </row>
    <row r="63" spans="1:11" ht="12.75" customHeight="1">
      <c r="A63" s="152" t="s">
        <v>75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4"/>
    </row>
    <row r="64" spans="1:11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7"/>
    </row>
    <row r="65" spans="1:11">
      <c r="A65" s="155"/>
      <c r="B65" s="156"/>
      <c r="C65" s="156"/>
      <c r="D65" s="156"/>
      <c r="E65" s="156"/>
      <c r="F65" s="156"/>
      <c r="G65" s="156"/>
      <c r="H65" s="156"/>
      <c r="I65" s="156"/>
      <c r="J65" s="156"/>
      <c r="K65" s="157"/>
    </row>
    <row r="66" spans="1:11">
      <c r="A66" s="155"/>
      <c r="B66" s="156"/>
      <c r="C66" s="156"/>
      <c r="D66" s="156"/>
      <c r="E66" s="156"/>
      <c r="F66" s="156"/>
      <c r="G66" s="156"/>
      <c r="H66" s="156"/>
      <c r="I66" s="156"/>
      <c r="J66" s="156"/>
      <c r="K66" s="157"/>
    </row>
    <row r="67" spans="1:1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7"/>
    </row>
    <row r="68" spans="1:1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7"/>
    </row>
    <row r="69" spans="1:11">
      <c r="A69" s="155"/>
      <c r="B69" s="156"/>
      <c r="C69" s="156"/>
      <c r="D69" s="156"/>
      <c r="E69" s="156"/>
      <c r="F69" s="156"/>
      <c r="G69" s="156"/>
      <c r="H69" s="156"/>
      <c r="I69" s="156"/>
      <c r="J69" s="156"/>
      <c r="K69" s="157"/>
    </row>
    <row r="70" spans="1:11">
      <c r="A70" s="158"/>
      <c r="B70" s="159"/>
      <c r="C70" s="159"/>
      <c r="D70" s="159"/>
      <c r="E70" s="159"/>
      <c r="F70" s="159"/>
      <c r="G70" s="159"/>
      <c r="H70" s="159"/>
      <c r="I70" s="159"/>
      <c r="J70" s="159"/>
      <c r="K70" s="160"/>
    </row>
  </sheetData>
  <sheetProtection password="E9AE" sheet="1" objects="1" scenarios="1" selectLockedCells="1"/>
  <mergeCells count="82">
    <mergeCell ref="I26:K26"/>
    <mergeCell ref="A63:K70"/>
    <mergeCell ref="D43:I43"/>
    <mergeCell ref="J43:K43"/>
    <mergeCell ref="G48:K48"/>
    <mergeCell ref="A60:K62"/>
    <mergeCell ref="G36:K36"/>
    <mergeCell ref="A38:F38"/>
    <mergeCell ref="A39:F39"/>
    <mergeCell ref="G39:H39"/>
    <mergeCell ref="A33:F33"/>
    <mergeCell ref="A34:F34"/>
    <mergeCell ref="A35:F35"/>
    <mergeCell ref="A36:F36"/>
    <mergeCell ref="A27:F27"/>
    <mergeCell ref="G27:H27"/>
    <mergeCell ref="G28:H28"/>
    <mergeCell ref="A29:F29"/>
    <mergeCell ref="G29:H29"/>
    <mergeCell ref="A25:F25"/>
    <mergeCell ref="G25:H25"/>
    <mergeCell ref="A26:C26"/>
    <mergeCell ref="D26:F26"/>
    <mergeCell ref="G26:H26"/>
    <mergeCell ref="A30:F30"/>
    <mergeCell ref="D21:F21"/>
    <mergeCell ref="G21:H21"/>
    <mergeCell ref="I23:K23"/>
    <mergeCell ref="A24:C24"/>
    <mergeCell ref="D24:F24"/>
    <mergeCell ref="G24:H24"/>
    <mergeCell ref="I24:K24"/>
    <mergeCell ref="A23:C23"/>
    <mergeCell ref="D23:F23"/>
    <mergeCell ref="G23:H23"/>
    <mergeCell ref="A22:C22"/>
    <mergeCell ref="D22:F22"/>
    <mergeCell ref="G22:H22"/>
    <mergeCell ref="A28:C28"/>
    <mergeCell ref="D28:F28"/>
    <mergeCell ref="A20:F20"/>
    <mergeCell ref="G20:H20"/>
    <mergeCell ref="A21:C21"/>
    <mergeCell ref="A15:F15"/>
    <mergeCell ref="G15:H15"/>
    <mergeCell ref="A18:C18"/>
    <mergeCell ref="D18:F18"/>
    <mergeCell ref="G18:H18"/>
    <mergeCell ref="A19:F19"/>
    <mergeCell ref="G19:H19"/>
    <mergeCell ref="A16:C16"/>
    <mergeCell ref="D16:F16"/>
    <mergeCell ref="G16:H16"/>
    <mergeCell ref="A17:F17"/>
    <mergeCell ref="G17:H17"/>
    <mergeCell ref="A12:C12"/>
    <mergeCell ref="D12:F12"/>
    <mergeCell ref="G12:H12"/>
    <mergeCell ref="A13:C13"/>
    <mergeCell ref="D13:F13"/>
    <mergeCell ref="I6:K7"/>
    <mergeCell ref="B7:H7"/>
    <mergeCell ref="B8:C8"/>
    <mergeCell ref="I8:K8"/>
    <mergeCell ref="G11:H11"/>
    <mergeCell ref="A9:C9"/>
    <mergeCell ref="C55:E55"/>
    <mergeCell ref="C54:F54"/>
    <mergeCell ref="C53:F53"/>
    <mergeCell ref="E2:F2"/>
    <mergeCell ref="C3:F3"/>
    <mergeCell ref="A6:H6"/>
    <mergeCell ref="D9:F9"/>
    <mergeCell ref="G9:H9"/>
    <mergeCell ref="A10:F10"/>
    <mergeCell ref="G10:H10"/>
    <mergeCell ref="G13:H13"/>
    <mergeCell ref="A11:C11"/>
    <mergeCell ref="D11:F11"/>
    <mergeCell ref="A14:C14"/>
    <mergeCell ref="D14:F14"/>
    <mergeCell ref="G14:H14"/>
  </mergeCells>
  <phoneticPr fontId="28" type="noConversion"/>
  <conditionalFormatting sqref="G20 G23:G25">
    <cfRule type="cellIs" dxfId="26" priority="1" stopIfTrue="1" operator="notBetween">
      <formula>I20</formula>
      <formula>K20</formula>
    </cfRule>
    <cfRule type="cellIs" dxfId="25" priority="2" stopIfTrue="1" operator="between">
      <formula>I20</formula>
      <formula>K20</formula>
    </cfRule>
  </conditionalFormatting>
  <conditionalFormatting sqref="I34:J34">
    <cfRule type="cellIs" dxfId="24" priority="3" stopIfTrue="1" operator="notBetween">
      <formula>L33</formula>
      <formula>K34</formula>
    </cfRule>
    <cfRule type="cellIs" dxfId="23" priority="4" stopIfTrue="1" operator="between">
      <formula>L33</formula>
      <formula>K34</formula>
    </cfRule>
  </conditionalFormatting>
  <conditionalFormatting sqref="G18:H18 G11:H13 G16:H16">
    <cfRule type="cellIs" priority="5" stopIfTrue="1" operator="between">
      <formula>$I11</formula>
      <formula>$K11</formula>
    </cfRule>
    <cfRule type="cellIs" dxfId="22" priority="6" stopIfTrue="1" operator="notBetween">
      <formula>$I11</formula>
      <formula>$K11</formula>
    </cfRule>
  </conditionalFormatting>
  <conditionalFormatting sqref="G29:H29">
    <cfRule type="cellIs" dxfId="21" priority="7" stopIfTrue="1" operator="notBetween">
      <formula>$I$29</formula>
      <formula>$K$29</formula>
    </cfRule>
  </conditionalFormatting>
  <conditionalFormatting sqref="A30:F30">
    <cfRule type="cellIs" dxfId="20" priority="8" stopIfTrue="1" operator="notEqual">
      <formula>"ATENÇÃO: Verificar limites dos itens componentes do BDI"</formula>
    </cfRule>
    <cfRule type="cellIs" dxfId="19" priority="9" stopIfTrue="1" operator="notBetween">
      <formula>"$I$29"</formula>
      <formula>"$K$29"</formula>
    </cfRule>
  </conditionalFormatting>
  <conditionalFormatting sqref="G26:H26">
    <cfRule type="cellIs" priority="10" stopIfTrue="1" operator="lessThan">
      <formula>5</formula>
    </cfRule>
    <cfRule type="cellIs" dxfId="18" priority="11" stopIfTrue="1" operator="greaterThan">
      <formula>5</formula>
    </cfRule>
  </conditionalFormatting>
  <pageMargins left="0.98425196850393704" right="0.59055118110236227" top="0.98425196850393704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topLeftCell="A7" workbookViewId="0">
      <selection activeCell="C55" sqref="C55:F55"/>
    </sheetView>
  </sheetViews>
  <sheetFormatPr defaultRowHeight="12.75"/>
  <cols>
    <col min="1" max="1" width="9.42578125" style="60" customWidth="1"/>
    <col min="2" max="3" width="9.28515625" style="60" customWidth="1"/>
    <col min="4" max="4" width="7.7109375" style="60" customWidth="1"/>
    <col min="5" max="5" width="3.85546875" style="60" customWidth="1"/>
    <col min="6" max="6" width="32.42578125" style="60" customWidth="1"/>
    <col min="7" max="7" width="9.7109375" style="60" customWidth="1"/>
    <col min="8" max="8" width="13" style="60" customWidth="1"/>
    <col min="9" max="11" width="9.85546875" style="60" customWidth="1"/>
    <col min="12" max="12" width="0.140625" style="60" customWidth="1"/>
    <col min="13" max="15" width="9.140625" style="60" hidden="1" customWidth="1"/>
    <col min="16" max="16384" width="9.140625" style="60"/>
  </cols>
  <sheetData>
    <row r="1" spans="1:11">
      <c r="A1" s="57"/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>
      <c r="A2" s="62"/>
      <c r="B2" s="63" t="s">
        <v>0</v>
      </c>
      <c r="C2" s="63"/>
      <c r="D2" s="64"/>
      <c r="E2" s="166"/>
      <c r="F2" s="166"/>
      <c r="G2" s="65" t="s">
        <v>1</v>
      </c>
      <c r="H2" s="65"/>
      <c r="I2" s="65"/>
      <c r="J2" s="65"/>
      <c r="K2" s="66"/>
    </row>
    <row r="3" spans="1:11">
      <c r="A3" s="62"/>
      <c r="B3" s="65" t="s">
        <v>141</v>
      </c>
      <c r="C3" s="112"/>
      <c r="D3" s="112"/>
      <c r="E3" s="112"/>
      <c r="F3" s="112"/>
      <c r="G3" s="65"/>
      <c r="H3" s="65"/>
      <c r="I3" s="65"/>
      <c r="J3" s="65"/>
      <c r="K3" s="66"/>
    </row>
    <row r="4" spans="1:11">
      <c r="A4" s="67"/>
      <c r="B4" s="68"/>
      <c r="C4" s="68"/>
      <c r="D4" s="64"/>
      <c r="E4" s="64"/>
      <c r="F4" s="64"/>
      <c r="G4" s="6"/>
      <c r="H4" s="6"/>
      <c r="I4" s="6"/>
      <c r="J4" s="6"/>
      <c r="K4" s="7"/>
    </row>
    <row r="5" spans="1:11">
      <c r="A5" s="69"/>
      <c r="B5" s="70"/>
      <c r="C5" s="70"/>
      <c r="D5" s="70"/>
      <c r="E5" s="70"/>
      <c r="F5" s="70"/>
      <c r="G5" s="8"/>
      <c r="H5" s="8"/>
      <c r="I5" s="8"/>
      <c r="J5" s="8"/>
      <c r="K5" s="9"/>
    </row>
    <row r="6" spans="1:11" ht="18.75" customHeight="1">
      <c r="A6" s="144" t="s">
        <v>39</v>
      </c>
      <c r="B6" s="145"/>
      <c r="C6" s="145"/>
      <c r="D6" s="145"/>
      <c r="E6" s="145"/>
      <c r="F6" s="145"/>
      <c r="G6" s="145"/>
      <c r="H6" s="146"/>
      <c r="I6" s="135" t="s">
        <v>142</v>
      </c>
      <c r="J6" s="136"/>
      <c r="K6" s="137"/>
    </row>
    <row r="7" spans="1:11" ht="12.75" customHeight="1" thickBot="1">
      <c r="A7" s="71" t="s">
        <v>3</v>
      </c>
      <c r="B7" s="150"/>
      <c r="C7" s="150"/>
      <c r="D7" s="150"/>
      <c r="E7" s="150"/>
      <c r="F7" s="150"/>
      <c r="G7" s="150"/>
      <c r="H7" s="151"/>
      <c r="I7" s="138"/>
      <c r="J7" s="139"/>
      <c r="K7" s="140"/>
    </row>
    <row r="8" spans="1:11" ht="18.75" customHeight="1" thickBot="1">
      <c r="A8" s="72" t="s">
        <v>139</v>
      </c>
      <c r="B8" s="188" t="s">
        <v>140</v>
      </c>
      <c r="C8" s="189"/>
      <c r="D8" s="73" t="s">
        <v>144</v>
      </c>
      <c r="E8" s="74"/>
      <c r="F8" s="54"/>
      <c r="G8" s="75" t="s">
        <v>4</v>
      </c>
      <c r="H8" s="55"/>
      <c r="I8" s="141" t="s">
        <v>143</v>
      </c>
      <c r="J8" s="142"/>
      <c r="K8" s="143"/>
    </row>
    <row r="9" spans="1:11" ht="25.5" customHeight="1">
      <c r="A9" s="196"/>
      <c r="B9" s="148"/>
      <c r="C9" s="149"/>
      <c r="D9" s="147" t="s">
        <v>5</v>
      </c>
      <c r="E9" s="148"/>
      <c r="F9" s="149"/>
      <c r="G9" s="192"/>
      <c r="H9" s="193"/>
      <c r="I9" s="10" t="s">
        <v>6</v>
      </c>
      <c r="J9" s="11" t="s">
        <v>7</v>
      </c>
      <c r="K9" s="12" t="s">
        <v>8</v>
      </c>
    </row>
    <row r="10" spans="1:11" ht="12.75" customHeight="1">
      <c r="A10" s="182" t="s">
        <v>9</v>
      </c>
      <c r="B10" s="183"/>
      <c r="C10" s="183"/>
      <c r="D10" s="183"/>
      <c r="E10" s="183"/>
      <c r="F10" s="184"/>
      <c r="G10" s="105" t="s">
        <v>10</v>
      </c>
      <c r="H10" s="106"/>
      <c r="I10" s="13" t="s">
        <v>10</v>
      </c>
      <c r="J10" s="14"/>
      <c r="K10" s="15" t="s">
        <v>10</v>
      </c>
    </row>
    <row r="11" spans="1:11">
      <c r="A11" s="185">
        <v>1</v>
      </c>
      <c r="B11" s="171"/>
      <c r="C11" s="172"/>
      <c r="D11" s="126" t="s">
        <v>138</v>
      </c>
      <c r="E11" s="127"/>
      <c r="F11" s="128"/>
      <c r="G11" s="107">
        <v>0.3</v>
      </c>
      <c r="H11" s="108"/>
      <c r="I11" s="35">
        <v>0.3</v>
      </c>
      <c r="J11" s="36">
        <v>0.48</v>
      </c>
      <c r="K11" s="37">
        <v>0.82</v>
      </c>
    </row>
    <row r="12" spans="1:11">
      <c r="A12" s="185">
        <v>2</v>
      </c>
      <c r="B12" s="171"/>
      <c r="C12" s="172"/>
      <c r="D12" s="126" t="s">
        <v>11</v>
      </c>
      <c r="E12" s="127"/>
      <c r="F12" s="128"/>
      <c r="G12" s="107">
        <v>0.56000000000000005</v>
      </c>
      <c r="H12" s="108"/>
      <c r="I12" s="35">
        <v>0.56000000000000005</v>
      </c>
      <c r="J12" s="36">
        <v>0.85</v>
      </c>
      <c r="K12" s="37">
        <v>0.89</v>
      </c>
    </row>
    <row r="13" spans="1:11" ht="12" customHeight="1">
      <c r="A13" s="185">
        <v>3</v>
      </c>
      <c r="B13" s="171"/>
      <c r="C13" s="172"/>
      <c r="D13" s="126" t="s">
        <v>12</v>
      </c>
      <c r="E13" s="127"/>
      <c r="F13" s="128"/>
      <c r="G13" s="107">
        <v>1.5</v>
      </c>
      <c r="H13" s="108"/>
      <c r="I13" s="35">
        <v>1.5</v>
      </c>
      <c r="J13" s="36">
        <v>3.45</v>
      </c>
      <c r="K13" s="37">
        <v>4.49</v>
      </c>
    </row>
    <row r="14" spans="1:11">
      <c r="A14" s="171"/>
      <c r="B14" s="171"/>
      <c r="C14" s="172"/>
      <c r="D14" s="126"/>
      <c r="E14" s="127"/>
      <c r="F14" s="128"/>
      <c r="G14" s="170"/>
      <c r="H14" s="171"/>
      <c r="I14" s="65"/>
      <c r="J14" s="65"/>
      <c r="K14" s="66"/>
    </row>
    <row r="15" spans="1:11" ht="12.75" customHeight="1">
      <c r="A15" s="179" t="s">
        <v>13</v>
      </c>
      <c r="B15" s="180"/>
      <c r="C15" s="180"/>
      <c r="D15" s="180"/>
      <c r="E15" s="180"/>
      <c r="F15" s="181"/>
      <c r="G15" s="121">
        <f>(1+(G11+G12+G13)/100)</f>
        <v>1.0236000000000001</v>
      </c>
      <c r="H15" s="122"/>
      <c r="I15" s="38"/>
      <c r="J15" s="39"/>
      <c r="K15" s="40"/>
    </row>
    <row r="16" spans="1:11">
      <c r="A16" s="185">
        <v>4</v>
      </c>
      <c r="B16" s="171"/>
      <c r="C16" s="172"/>
      <c r="D16" s="126" t="s">
        <v>14</v>
      </c>
      <c r="E16" s="127"/>
      <c r="F16" s="128"/>
      <c r="G16" s="107">
        <v>0.85</v>
      </c>
      <c r="H16" s="108"/>
      <c r="I16" s="35">
        <v>0.85</v>
      </c>
      <c r="J16" s="36">
        <v>0.85</v>
      </c>
      <c r="K16" s="37">
        <v>1.1100000000000001</v>
      </c>
    </row>
    <row r="17" spans="1:15" ht="15" customHeight="1">
      <c r="A17" s="179" t="s">
        <v>15</v>
      </c>
      <c r="B17" s="180"/>
      <c r="C17" s="180"/>
      <c r="D17" s="180"/>
      <c r="E17" s="180"/>
      <c r="F17" s="181"/>
      <c r="G17" s="121">
        <f>1+((G16)/100)</f>
        <v>1.0085</v>
      </c>
      <c r="H17" s="122"/>
      <c r="I17" s="38"/>
      <c r="J17" s="39"/>
      <c r="K17" s="40"/>
    </row>
    <row r="18" spans="1:15">
      <c r="A18" s="185">
        <v>5</v>
      </c>
      <c r="B18" s="171"/>
      <c r="C18" s="172"/>
      <c r="D18" s="126" t="s">
        <v>16</v>
      </c>
      <c r="E18" s="127"/>
      <c r="F18" s="128"/>
      <c r="G18" s="107">
        <v>3.5</v>
      </c>
      <c r="H18" s="108"/>
      <c r="I18" s="35">
        <v>3.5</v>
      </c>
      <c r="J18" s="36">
        <v>5.1100000000000003</v>
      </c>
      <c r="K18" s="37">
        <v>6.22</v>
      </c>
    </row>
    <row r="19" spans="1:15">
      <c r="A19" s="179" t="s">
        <v>17</v>
      </c>
      <c r="B19" s="180"/>
      <c r="C19" s="180"/>
      <c r="D19" s="180"/>
      <c r="E19" s="180"/>
      <c r="F19" s="181"/>
      <c r="G19" s="121">
        <f>1+(G18/100)</f>
        <v>1.0349999999999999</v>
      </c>
      <c r="H19" s="122"/>
      <c r="I19" s="38"/>
      <c r="J19" s="39"/>
      <c r="K19" s="40"/>
    </row>
    <row r="20" spans="1:15" ht="12.75" customHeight="1">
      <c r="A20" s="182" t="s">
        <v>18</v>
      </c>
      <c r="B20" s="183"/>
      <c r="C20" s="183"/>
      <c r="D20" s="183"/>
      <c r="E20" s="183"/>
      <c r="F20" s="184"/>
      <c r="G20" s="119"/>
      <c r="H20" s="120"/>
      <c r="I20" s="38"/>
      <c r="J20" s="39"/>
      <c r="K20" s="40"/>
    </row>
    <row r="21" spans="1:15">
      <c r="A21" s="185">
        <v>6</v>
      </c>
      <c r="B21" s="171"/>
      <c r="C21" s="172"/>
      <c r="D21" s="126" t="s">
        <v>19</v>
      </c>
      <c r="E21" s="127"/>
      <c r="F21" s="128"/>
      <c r="G21" s="186">
        <v>3</v>
      </c>
      <c r="H21" s="187"/>
      <c r="I21" s="35">
        <v>3</v>
      </c>
      <c r="J21" s="36">
        <v>3</v>
      </c>
      <c r="K21" s="37">
        <v>3</v>
      </c>
    </row>
    <row r="22" spans="1:15" ht="16.5" customHeight="1">
      <c r="A22" s="185">
        <v>7</v>
      </c>
      <c r="B22" s="171"/>
      <c r="C22" s="172"/>
      <c r="D22" s="126" t="s">
        <v>20</v>
      </c>
      <c r="E22" s="127"/>
      <c r="F22" s="128"/>
      <c r="G22" s="186">
        <v>0.65</v>
      </c>
      <c r="H22" s="187"/>
      <c r="I22" s="35">
        <v>0.65</v>
      </c>
      <c r="J22" s="36">
        <v>0.65</v>
      </c>
      <c r="K22" s="37">
        <v>0.65</v>
      </c>
    </row>
    <row r="23" spans="1:15" ht="12.75" customHeight="1">
      <c r="A23" s="185">
        <v>8</v>
      </c>
      <c r="B23" s="171"/>
      <c r="C23" s="172"/>
      <c r="D23" s="126" t="s">
        <v>21</v>
      </c>
      <c r="E23" s="127"/>
      <c r="F23" s="128"/>
      <c r="G23" s="119"/>
      <c r="H23" s="120"/>
      <c r="I23" s="197" t="s">
        <v>22</v>
      </c>
      <c r="J23" s="198"/>
      <c r="K23" s="199"/>
    </row>
    <row r="24" spans="1:15" ht="12.75" customHeight="1">
      <c r="A24" s="185">
        <v>9</v>
      </c>
      <c r="B24" s="171"/>
      <c r="C24" s="172"/>
      <c r="D24" s="126" t="s">
        <v>23</v>
      </c>
      <c r="E24" s="127"/>
      <c r="F24" s="128"/>
      <c r="G24" s="119"/>
      <c r="H24" s="120"/>
      <c r="I24" s="197" t="s">
        <v>22</v>
      </c>
      <c r="J24" s="198"/>
      <c r="K24" s="199"/>
    </row>
    <row r="25" spans="1:15" ht="12.75" customHeight="1">
      <c r="A25" s="182" t="s">
        <v>24</v>
      </c>
      <c r="B25" s="183"/>
      <c r="C25" s="183"/>
      <c r="D25" s="183"/>
      <c r="E25" s="183"/>
      <c r="F25" s="184"/>
      <c r="G25" s="119"/>
      <c r="H25" s="120"/>
      <c r="I25" s="35"/>
      <c r="J25" s="36"/>
      <c r="K25" s="37"/>
    </row>
    <row r="26" spans="1:15" ht="12.75" customHeight="1">
      <c r="A26" s="185">
        <v>10</v>
      </c>
      <c r="B26" s="171"/>
      <c r="C26" s="172"/>
      <c r="D26" s="126" t="s">
        <v>25</v>
      </c>
      <c r="E26" s="127"/>
      <c r="F26" s="128"/>
      <c r="G26" s="107">
        <v>2</v>
      </c>
      <c r="H26" s="108"/>
      <c r="I26" s="123" t="s">
        <v>147</v>
      </c>
      <c r="J26" s="124"/>
      <c r="K26" s="125"/>
    </row>
    <row r="27" spans="1:15" ht="12.75" customHeight="1">
      <c r="A27" s="179" t="s">
        <v>26</v>
      </c>
      <c r="B27" s="180"/>
      <c r="C27" s="180"/>
      <c r="D27" s="180"/>
      <c r="E27" s="180"/>
      <c r="F27" s="181"/>
      <c r="G27" s="121">
        <f>(G21+G22+G26)/100</f>
        <v>5.6500000000000002E-2</v>
      </c>
      <c r="H27" s="122"/>
      <c r="I27" s="35"/>
      <c r="J27" s="36"/>
      <c r="K27" s="37"/>
    </row>
    <row r="28" spans="1:15" ht="13.5" thickBot="1">
      <c r="A28" s="171"/>
      <c r="B28" s="171"/>
      <c r="C28" s="172"/>
      <c r="D28" s="126"/>
      <c r="E28" s="127"/>
      <c r="F28" s="128"/>
      <c r="G28" s="129"/>
      <c r="H28" s="130"/>
      <c r="I28" s="43"/>
      <c r="J28" s="43"/>
      <c r="K28" s="44"/>
    </row>
    <row r="29" spans="1:15" ht="13.5" customHeight="1" thickBot="1">
      <c r="A29" s="116" t="s">
        <v>38</v>
      </c>
      <c r="B29" s="117"/>
      <c r="C29" s="117"/>
      <c r="D29" s="117"/>
      <c r="E29" s="117"/>
      <c r="F29" s="118"/>
      <c r="G29" s="131">
        <f>TRUNC((((G15*G17*G19)/(1-G27))-1)*100,2)</f>
        <v>13.24</v>
      </c>
      <c r="H29" s="132"/>
      <c r="I29" s="41">
        <v>11.1</v>
      </c>
      <c r="J29" s="42">
        <v>14.02</v>
      </c>
      <c r="K29" s="42">
        <v>16.8</v>
      </c>
      <c r="M29" s="28">
        <v>22.95</v>
      </c>
      <c r="N29" s="29"/>
      <c r="O29" s="30">
        <v>27.71</v>
      </c>
    </row>
    <row r="30" spans="1:15" ht="12.75" customHeight="1">
      <c r="A30" s="194" t="str">
        <f>IF(AND(G29&gt;=I29,G29&lt;=K29)," ","ATENÇÃO: Verificar limites dos itens componentes do BDI")</f>
        <v xml:space="preserve"> </v>
      </c>
      <c r="B30" s="195"/>
      <c r="C30" s="195"/>
      <c r="D30" s="195"/>
      <c r="E30" s="195"/>
      <c r="F30" s="195"/>
      <c r="G30" s="1"/>
      <c r="H30" s="1"/>
      <c r="I30" s="1"/>
      <c r="J30" s="1"/>
      <c r="K30" s="2"/>
    </row>
    <row r="31" spans="1:15" ht="12.75" hidden="1" customHeight="1">
      <c r="A31" s="76"/>
      <c r="B31" s="77"/>
      <c r="C31" s="77"/>
      <c r="D31" s="77"/>
      <c r="E31" s="77"/>
      <c r="F31" s="77"/>
      <c r="G31" s="3"/>
      <c r="H31" s="3"/>
      <c r="I31" s="28">
        <v>22.95</v>
      </c>
      <c r="J31" s="29"/>
      <c r="K31" s="30">
        <v>27.71</v>
      </c>
    </row>
    <row r="32" spans="1:15" ht="14.25" customHeight="1">
      <c r="A32" s="78"/>
      <c r="B32" s="78"/>
      <c r="C32" s="78"/>
      <c r="D32" s="79"/>
      <c r="E32" s="79"/>
      <c r="F32" s="79"/>
      <c r="G32" s="3"/>
      <c r="H32" s="3"/>
      <c r="I32" s="3"/>
      <c r="J32" s="3"/>
      <c r="K32" s="4"/>
    </row>
    <row r="33" spans="1:11" ht="12.75" customHeight="1">
      <c r="A33" s="190" t="s">
        <v>27</v>
      </c>
      <c r="B33" s="191"/>
      <c r="C33" s="191"/>
      <c r="D33" s="191"/>
      <c r="E33" s="191"/>
      <c r="F33" s="191"/>
      <c r="G33" s="6"/>
      <c r="H33" s="6" t="s">
        <v>28</v>
      </c>
      <c r="I33" s="65"/>
      <c r="J33" s="65"/>
      <c r="K33" s="7"/>
    </row>
    <row r="34" spans="1:11">
      <c r="A34" s="175" t="s">
        <v>29</v>
      </c>
      <c r="B34" s="176"/>
      <c r="C34" s="176"/>
      <c r="D34" s="176"/>
      <c r="E34" s="176"/>
      <c r="F34" s="176"/>
      <c r="G34" s="6"/>
      <c r="H34" s="6"/>
      <c r="I34" s="31"/>
      <c r="J34" s="31"/>
      <c r="K34" s="5"/>
    </row>
    <row r="35" spans="1:11">
      <c r="A35" s="175" t="s">
        <v>30</v>
      </c>
      <c r="B35" s="176"/>
      <c r="C35" s="176"/>
      <c r="D35" s="176"/>
      <c r="E35" s="176"/>
      <c r="F35" s="176"/>
      <c r="G35" s="65"/>
      <c r="H35" s="65"/>
      <c r="I35" s="65"/>
      <c r="J35" s="65"/>
      <c r="K35" s="66"/>
    </row>
    <row r="36" spans="1:11" ht="118.5" customHeight="1">
      <c r="A36" s="133" t="s">
        <v>31</v>
      </c>
      <c r="B36" s="134"/>
      <c r="C36" s="134"/>
      <c r="D36" s="134"/>
      <c r="E36" s="134"/>
      <c r="F36" s="134"/>
      <c r="G36" s="109" t="s">
        <v>32</v>
      </c>
      <c r="H36" s="110"/>
      <c r="I36" s="110"/>
      <c r="J36" s="110"/>
      <c r="K36" s="111"/>
    </row>
    <row r="37" spans="1:11" ht="12.75" customHeight="1">
      <c r="A37" s="80"/>
      <c r="B37" s="81"/>
      <c r="C37" s="81"/>
      <c r="D37" s="83"/>
      <c r="E37" s="83"/>
      <c r="F37" s="83"/>
      <c r="G37" s="61"/>
      <c r="H37" s="56"/>
      <c r="I37" s="56"/>
      <c r="J37" s="56"/>
      <c r="K37" s="82"/>
    </row>
    <row r="38" spans="1:11" ht="12.75" customHeight="1">
      <c r="A38" s="168" t="s">
        <v>33</v>
      </c>
      <c r="B38" s="169"/>
      <c r="C38" s="169"/>
      <c r="D38" s="169"/>
      <c r="E38" s="169"/>
      <c r="F38" s="169"/>
      <c r="G38" s="61"/>
      <c r="H38" s="84"/>
      <c r="I38" s="84"/>
      <c r="J38" s="84"/>
      <c r="K38" s="82"/>
    </row>
    <row r="39" spans="1:11" ht="12.75" customHeight="1">
      <c r="A39" s="170" t="s">
        <v>34</v>
      </c>
      <c r="B39" s="171"/>
      <c r="C39" s="171"/>
      <c r="D39" s="171"/>
      <c r="E39" s="171"/>
      <c r="F39" s="172"/>
      <c r="G39" s="173">
        <v>2</v>
      </c>
      <c r="H39" s="174"/>
      <c r="I39" s="33"/>
      <c r="J39" s="33"/>
      <c r="K39" s="34"/>
    </row>
    <row r="40" spans="1:11" ht="12.75" customHeight="1">
      <c r="A40" s="67"/>
      <c r="B40" s="68"/>
      <c r="C40" s="68"/>
      <c r="D40" s="68"/>
      <c r="E40" s="68"/>
      <c r="F40" s="68"/>
      <c r="G40" s="32"/>
      <c r="H40" s="32"/>
      <c r="I40" s="33"/>
      <c r="J40" s="33"/>
      <c r="K40" s="34"/>
    </row>
    <row r="41" spans="1:11" ht="12.75" customHeight="1">
      <c r="A41" s="67"/>
      <c r="B41" s="68"/>
      <c r="C41" s="68"/>
      <c r="D41" s="68"/>
      <c r="E41" s="68"/>
      <c r="F41" s="68"/>
      <c r="G41" s="32"/>
      <c r="H41" s="32"/>
      <c r="I41" s="33"/>
      <c r="J41" s="33"/>
      <c r="K41" s="34"/>
    </row>
    <row r="42" spans="1:11" ht="12.75" customHeight="1">
      <c r="A42" s="67"/>
      <c r="B42" s="68"/>
      <c r="C42" s="68"/>
      <c r="D42" s="68"/>
      <c r="E42" s="68"/>
      <c r="F42" s="68"/>
      <c r="G42" s="32"/>
      <c r="H42" s="32"/>
      <c r="I42" s="33"/>
      <c r="J42" s="33"/>
      <c r="K42" s="34"/>
    </row>
    <row r="43" spans="1:11" ht="12.75" customHeight="1" thickBot="1">
      <c r="A43" s="67"/>
      <c r="B43" s="68"/>
      <c r="C43" s="68"/>
      <c r="D43" s="68"/>
      <c r="E43" s="68"/>
      <c r="F43" s="68"/>
      <c r="G43" s="32"/>
      <c r="H43" s="32"/>
      <c r="I43" s="33"/>
      <c r="J43" s="33"/>
      <c r="K43" s="34"/>
    </row>
    <row r="44" spans="1:11" ht="15" customHeight="1" thickBot="1">
      <c r="A44" s="67"/>
      <c r="B44" s="85"/>
      <c r="C44" s="85"/>
      <c r="D44" s="161" t="s">
        <v>35</v>
      </c>
      <c r="E44" s="162"/>
      <c r="F44" s="162"/>
      <c r="G44" s="162"/>
      <c r="H44" s="162"/>
      <c r="I44" s="163"/>
      <c r="J44" s="164">
        <f>IF(AND(G29&gt;=I29,G29&lt;=K29),(((G15*G17*G19)/(1-(G27+G39/100)))-1)," ")</f>
        <v>0.15693678505684905</v>
      </c>
      <c r="K44" s="165">
        <f>(((K26*K28*K29)/(1-K37))-1)*100</f>
        <v>-100</v>
      </c>
    </row>
    <row r="45" spans="1:11" ht="12.75" customHeight="1">
      <c r="A45" s="80"/>
      <c r="B45" s="81"/>
      <c r="C45" s="81"/>
      <c r="D45" s="83"/>
      <c r="E45" s="83"/>
      <c r="F45" s="83"/>
      <c r="G45" s="61"/>
      <c r="H45" s="56"/>
      <c r="I45" s="56"/>
      <c r="J45" s="56"/>
      <c r="K45" s="82"/>
    </row>
    <row r="46" spans="1:11" ht="12.75" customHeight="1">
      <c r="A46" s="80"/>
      <c r="B46" s="81"/>
      <c r="C46" s="81"/>
      <c r="D46" s="83"/>
      <c r="E46" s="83"/>
      <c r="F46" s="83"/>
      <c r="G46" s="61"/>
      <c r="H46" s="56"/>
      <c r="I46" s="56"/>
      <c r="J46" s="56"/>
      <c r="K46" s="82"/>
    </row>
    <row r="47" spans="1:11" ht="12.75" customHeight="1">
      <c r="A47" s="80"/>
      <c r="B47" s="81"/>
      <c r="C47" s="81"/>
      <c r="D47" s="83"/>
      <c r="E47" s="83"/>
      <c r="F47" s="83"/>
      <c r="G47" s="61"/>
      <c r="H47" s="56"/>
      <c r="I47" s="56"/>
      <c r="J47" s="56"/>
      <c r="K47" s="82"/>
    </row>
    <row r="48" spans="1:11" ht="12.75" customHeight="1">
      <c r="A48" s="80"/>
      <c r="B48" s="81"/>
      <c r="C48" s="81"/>
      <c r="D48" s="83"/>
      <c r="E48" s="83"/>
      <c r="F48" s="83"/>
      <c r="G48" s="61"/>
      <c r="H48" s="56"/>
      <c r="I48" s="56"/>
      <c r="J48" s="56"/>
      <c r="K48" s="82"/>
    </row>
    <row r="49" spans="1:11" ht="12.75" customHeight="1">
      <c r="A49" s="80"/>
      <c r="B49" s="81"/>
      <c r="C49" s="81"/>
      <c r="D49" s="83"/>
      <c r="E49" s="83"/>
      <c r="F49" s="83"/>
      <c r="G49" s="61"/>
      <c r="H49" s="56"/>
      <c r="I49" s="56"/>
      <c r="J49" s="56"/>
      <c r="K49" s="82"/>
    </row>
    <row r="50" spans="1:11">
      <c r="A50" s="62"/>
      <c r="B50" s="65"/>
      <c r="C50" s="65"/>
      <c r="D50" s="65"/>
      <c r="E50" s="65"/>
      <c r="F50" s="65"/>
      <c r="G50" s="166"/>
      <c r="H50" s="166"/>
      <c r="I50" s="166"/>
      <c r="J50" s="166"/>
      <c r="K50" s="167"/>
    </row>
    <row r="51" spans="1:11" ht="12.75" customHeight="1">
      <c r="A51" s="62"/>
      <c r="B51" s="65"/>
      <c r="C51" s="65"/>
      <c r="D51" s="65"/>
      <c r="E51" s="65"/>
      <c r="F51" s="65"/>
      <c r="G51" s="65" t="s">
        <v>146</v>
      </c>
      <c r="H51" s="65"/>
      <c r="I51" s="65"/>
      <c r="J51" s="65"/>
      <c r="K51" s="66"/>
    </row>
    <row r="52" spans="1:11" ht="12.75" customHeight="1">
      <c r="A52" s="62"/>
      <c r="B52" s="65"/>
      <c r="C52" s="65"/>
      <c r="D52" s="65"/>
      <c r="E52" s="65"/>
      <c r="F52" s="65"/>
      <c r="G52" s="65"/>
      <c r="H52" s="65"/>
      <c r="I52" s="65"/>
      <c r="J52" s="65"/>
      <c r="K52" s="66"/>
    </row>
    <row r="53" spans="1:11" ht="12.75" customHeight="1">
      <c r="A53" s="62"/>
      <c r="B53" s="65"/>
      <c r="C53" s="65"/>
      <c r="D53" s="65"/>
      <c r="E53" s="65"/>
      <c r="F53" s="65"/>
      <c r="G53" s="65"/>
      <c r="H53" s="65"/>
      <c r="I53" s="65"/>
      <c r="J53" s="65"/>
      <c r="K53" s="66"/>
    </row>
    <row r="54" spans="1:11" ht="12.75" customHeight="1">
      <c r="A54" s="62"/>
      <c r="B54" s="65"/>
      <c r="C54" s="65"/>
      <c r="D54" s="65"/>
      <c r="E54" s="65"/>
      <c r="F54" s="65"/>
      <c r="G54" s="65"/>
      <c r="H54" s="65"/>
      <c r="I54" s="65"/>
      <c r="J54" s="65"/>
      <c r="K54" s="66"/>
    </row>
    <row r="55" spans="1:11">
      <c r="A55" s="62"/>
      <c r="B55" s="65"/>
      <c r="C55" s="112"/>
      <c r="D55" s="112"/>
      <c r="E55" s="112"/>
      <c r="F55" s="112"/>
      <c r="G55" s="65"/>
      <c r="H55" s="65"/>
      <c r="I55" s="65"/>
      <c r="J55" s="65"/>
      <c r="K55" s="66"/>
    </row>
    <row r="56" spans="1:11">
      <c r="A56" s="62"/>
      <c r="B56" s="65"/>
      <c r="C56" s="178" t="s">
        <v>148</v>
      </c>
      <c r="D56" s="178"/>
      <c r="E56" s="178"/>
      <c r="F56" s="178"/>
      <c r="G56" s="65"/>
      <c r="H56" s="65"/>
      <c r="I56" s="65"/>
      <c r="J56" s="65"/>
      <c r="K56" s="66"/>
    </row>
    <row r="57" spans="1:11">
      <c r="A57" s="62"/>
      <c r="B57" s="65"/>
      <c r="C57" s="177" t="s">
        <v>149</v>
      </c>
      <c r="D57" s="177"/>
      <c r="E57" s="177"/>
      <c r="F57" s="86"/>
      <c r="G57" s="65"/>
      <c r="H57" s="65"/>
      <c r="I57" s="65"/>
      <c r="J57" s="65"/>
      <c r="K57" s="66"/>
    </row>
    <row r="58" spans="1:11">
      <c r="A58" s="62"/>
      <c r="B58" s="65"/>
      <c r="C58" s="65"/>
      <c r="D58" s="65"/>
      <c r="E58" s="65"/>
      <c r="F58" s="65"/>
      <c r="G58" s="65"/>
      <c r="H58" s="65"/>
      <c r="I58" s="65"/>
      <c r="J58" s="65"/>
      <c r="K58" s="66"/>
    </row>
    <row r="59" spans="1:11">
      <c r="A59" s="62"/>
      <c r="B59" s="65"/>
      <c r="C59" s="65"/>
      <c r="D59" s="65"/>
      <c r="E59" s="65"/>
      <c r="F59" s="65"/>
      <c r="G59" s="65"/>
      <c r="H59" s="65"/>
      <c r="I59" s="65"/>
      <c r="J59" s="65"/>
      <c r="K59" s="66"/>
    </row>
    <row r="60" spans="1:11">
      <c r="A60" s="62"/>
      <c r="B60" s="65"/>
      <c r="C60" s="65"/>
      <c r="D60" s="65"/>
      <c r="E60" s="65"/>
      <c r="F60" s="65"/>
      <c r="G60" s="65"/>
      <c r="H60" s="65"/>
      <c r="I60" s="65"/>
      <c r="J60" s="65"/>
      <c r="K60" s="66"/>
    </row>
    <row r="61" spans="1:11">
      <c r="A61" s="62"/>
      <c r="B61" s="65"/>
      <c r="C61" s="65"/>
      <c r="D61" s="65"/>
      <c r="E61" s="65"/>
      <c r="F61" s="65"/>
      <c r="G61" s="65"/>
      <c r="H61" s="65"/>
      <c r="I61" s="65"/>
      <c r="J61" s="65"/>
      <c r="K61" s="66"/>
    </row>
    <row r="62" spans="1:11">
      <c r="A62" s="62"/>
      <c r="B62" s="65"/>
      <c r="C62" s="65"/>
      <c r="D62" s="65"/>
      <c r="E62" s="65"/>
      <c r="F62" s="65"/>
      <c r="G62" s="65"/>
      <c r="H62" s="65"/>
      <c r="I62" s="65"/>
      <c r="J62" s="65"/>
      <c r="K62" s="66"/>
    </row>
    <row r="63" spans="1:11">
      <c r="A63" s="152" t="s">
        <v>36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4"/>
    </row>
    <row r="64" spans="1:11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7"/>
    </row>
    <row r="65" spans="1:11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60"/>
    </row>
    <row r="66" spans="1:11">
      <c r="A66" s="152" t="s">
        <v>145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4"/>
    </row>
    <row r="67" spans="1:1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7"/>
    </row>
    <row r="68" spans="1:1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7"/>
    </row>
    <row r="69" spans="1:11">
      <c r="A69" s="155"/>
      <c r="B69" s="156"/>
      <c r="C69" s="156"/>
      <c r="D69" s="156"/>
      <c r="E69" s="156"/>
      <c r="F69" s="156"/>
      <c r="G69" s="156"/>
      <c r="H69" s="156"/>
      <c r="I69" s="156"/>
      <c r="J69" s="156"/>
      <c r="K69" s="157"/>
    </row>
    <row r="70" spans="1:11">
      <c r="A70" s="155"/>
      <c r="B70" s="156"/>
      <c r="C70" s="156"/>
      <c r="D70" s="156"/>
      <c r="E70" s="156"/>
      <c r="F70" s="156"/>
      <c r="G70" s="156"/>
      <c r="H70" s="156"/>
      <c r="I70" s="156"/>
      <c r="J70" s="156"/>
      <c r="K70" s="157"/>
    </row>
    <row r="71" spans="1:11">
      <c r="A71" s="155"/>
      <c r="B71" s="156"/>
      <c r="C71" s="156"/>
      <c r="D71" s="156"/>
      <c r="E71" s="156"/>
      <c r="F71" s="156"/>
      <c r="G71" s="156"/>
      <c r="H71" s="156"/>
      <c r="I71" s="156"/>
      <c r="J71" s="156"/>
      <c r="K71" s="157"/>
    </row>
    <row r="72" spans="1:11">
      <c r="A72" s="158"/>
      <c r="B72" s="159"/>
      <c r="C72" s="159"/>
      <c r="D72" s="159"/>
      <c r="E72" s="159"/>
      <c r="F72" s="159"/>
      <c r="G72" s="159"/>
      <c r="H72" s="159"/>
      <c r="I72" s="159"/>
      <c r="J72" s="159"/>
      <c r="K72" s="160"/>
    </row>
  </sheetData>
  <sheetProtection password="E9AE" sheet="1" objects="1" scenarios="1" selectLockedCells="1"/>
  <mergeCells count="82">
    <mergeCell ref="G50:K50"/>
    <mergeCell ref="A63:K65"/>
    <mergeCell ref="A66:K72"/>
    <mergeCell ref="C55:F55"/>
    <mergeCell ref="C56:F56"/>
    <mergeCell ref="C57:E57"/>
    <mergeCell ref="A38:F38"/>
    <mergeCell ref="A39:F39"/>
    <mergeCell ref="G39:H39"/>
    <mergeCell ref="D44:I44"/>
    <mergeCell ref="A34:F34"/>
    <mergeCell ref="A35:F35"/>
    <mergeCell ref="A36:F36"/>
    <mergeCell ref="G36:K36"/>
    <mergeCell ref="J44:K44"/>
    <mergeCell ref="A29:F29"/>
    <mergeCell ref="G29:H29"/>
    <mergeCell ref="A30:F30"/>
    <mergeCell ref="A33:F33"/>
    <mergeCell ref="I26:K26"/>
    <mergeCell ref="A27:F27"/>
    <mergeCell ref="G27:H27"/>
    <mergeCell ref="A28:C28"/>
    <mergeCell ref="D28:F28"/>
    <mergeCell ref="G28:H28"/>
    <mergeCell ref="I23:K23"/>
    <mergeCell ref="A24:C24"/>
    <mergeCell ref="D24:F24"/>
    <mergeCell ref="G24:H24"/>
    <mergeCell ref="I24:K24"/>
    <mergeCell ref="A25:F25"/>
    <mergeCell ref="G25:H25"/>
    <mergeCell ref="A26:C26"/>
    <mergeCell ref="D26:F26"/>
    <mergeCell ref="G26:H26"/>
    <mergeCell ref="A22:C22"/>
    <mergeCell ref="D22:F22"/>
    <mergeCell ref="G22:H22"/>
    <mergeCell ref="A23:C23"/>
    <mergeCell ref="D23:F23"/>
    <mergeCell ref="G23:H23"/>
    <mergeCell ref="A18:C18"/>
    <mergeCell ref="D18:F18"/>
    <mergeCell ref="G18:H18"/>
    <mergeCell ref="A19:F19"/>
    <mergeCell ref="G19:H19"/>
    <mergeCell ref="A20:F20"/>
    <mergeCell ref="G20:H20"/>
    <mergeCell ref="A21:C21"/>
    <mergeCell ref="D21:F21"/>
    <mergeCell ref="G21:H21"/>
    <mergeCell ref="A14:C14"/>
    <mergeCell ref="D14:F14"/>
    <mergeCell ref="G14:H14"/>
    <mergeCell ref="A15:F15"/>
    <mergeCell ref="G15:H15"/>
    <mergeCell ref="A16:C16"/>
    <mergeCell ref="D16:F16"/>
    <mergeCell ref="G16:H16"/>
    <mergeCell ref="A17:F17"/>
    <mergeCell ref="G17:H17"/>
    <mergeCell ref="A12:C12"/>
    <mergeCell ref="D12:F12"/>
    <mergeCell ref="G12:H12"/>
    <mergeCell ref="A13:C13"/>
    <mergeCell ref="D13:F13"/>
    <mergeCell ref="G13:H13"/>
    <mergeCell ref="A10:F10"/>
    <mergeCell ref="G10:H10"/>
    <mergeCell ref="A11:C11"/>
    <mergeCell ref="D11:F11"/>
    <mergeCell ref="G11:H11"/>
    <mergeCell ref="I8:K8"/>
    <mergeCell ref="D9:F9"/>
    <mergeCell ref="G9:H9"/>
    <mergeCell ref="A9:C9"/>
    <mergeCell ref="E2:F2"/>
    <mergeCell ref="C3:F3"/>
    <mergeCell ref="A6:H6"/>
    <mergeCell ref="I6:K7"/>
    <mergeCell ref="B7:H7"/>
    <mergeCell ref="B8:C8"/>
  </mergeCells>
  <phoneticPr fontId="28" type="noConversion"/>
  <conditionalFormatting sqref="G20 G23:G25">
    <cfRule type="cellIs" dxfId="17" priority="1" stopIfTrue="1" operator="notBetween">
      <formula>I20</formula>
      <formula>K20</formula>
    </cfRule>
    <cfRule type="cellIs" dxfId="16" priority="2" stopIfTrue="1" operator="between">
      <formula>I20</formula>
      <formula>K20</formula>
    </cfRule>
  </conditionalFormatting>
  <conditionalFormatting sqref="I34:J34">
    <cfRule type="cellIs" dxfId="15" priority="3" stopIfTrue="1" operator="notBetween">
      <formula>L33</formula>
      <formula>K34</formula>
    </cfRule>
    <cfRule type="cellIs" dxfId="14" priority="4" stopIfTrue="1" operator="between">
      <formula>L33</formula>
      <formula>K34</formula>
    </cfRule>
  </conditionalFormatting>
  <conditionalFormatting sqref="G18:H18 G11:H13 G16:H16">
    <cfRule type="cellIs" priority="5" stopIfTrue="1" operator="between">
      <formula>$I11</formula>
      <formula>$K11</formula>
    </cfRule>
    <cfRule type="cellIs" dxfId="13" priority="6" stopIfTrue="1" operator="notBetween">
      <formula>$I11</formula>
      <formula>$K11</formula>
    </cfRule>
  </conditionalFormatting>
  <conditionalFormatting sqref="G29:H29">
    <cfRule type="cellIs" dxfId="12" priority="7" stopIfTrue="1" operator="notBetween">
      <formula>$I$29</formula>
      <formula>$K$29</formula>
    </cfRule>
  </conditionalFormatting>
  <conditionalFormatting sqref="A30:F30">
    <cfRule type="cellIs" dxfId="11" priority="8" stopIfTrue="1" operator="notEqual">
      <formula>"ATENÇÃO: Verificar limites dos itens componentes do BDI"</formula>
    </cfRule>
    <cfRule type="cellIs" dxfId="10" priority="9" stopIfTrue="1" operator="notBetween">
      <formula>"$I$29"</formula>
      <formula>"$K$29"</formula>
    </cfRule>
  </conditionalFormatting>
  <conditionalFormatting sqref="G26:H26">
    <cfRule type="cellIs" priority="10" stopIfTrue="1" operator="lessThan">
      <formula>5</formula>
    </cfRule>
    <cfRule type="cellIs" dxfId="9" priority="11" stopIfTrue="1" operator="greaterThan">
      <formula>5</formula>
    </cfRule>
  </conditionalFormatting>
  <pageMargins left="0.98425196850393704" right="0.59055118110236227" top="0.98425196850393704" bottom="0.59055118110236227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topLeftCell="A17" workbookViewId="0">
      <selection activeCell="G48" sqref="G48:K48"/>
    </sheetView>
  </sheetViews>
  <sheetFormatPr defaultRowHeight="12.75"/>
  <cols>
    <col min="1" max="1" width="9.42578125" style="60" customWidth="1"/>
    <col min="2" max="3" width="9.28515625" style="60" customWidth="1"/>
    <col min="4" max="4" width="7.7109375" style="60" customWidth="1"/>
    <col min="5" max="5" width="3.85546875" style="60" customWidth="1"/>
    <col min="6" max="6" width="32.42578125" style="60" customWidth="1"/>
    <col min="7" max="7" width="9.7109375" style="60" customWidth="1"/>
    <col min="8" max="8" width="13" style="60" customWidth="1"/>
    <col min="9" max="11" width="9.85546875" style="60" customWidth="1"/>
    <col min="12" max="12" width="0.140625" style="60" customWidth="1"/>
    <col min="13" max="15" width="9.140625" style="60" hidden="1" customWidth="1"/>
    <col min="16" max="16384" width="9.140625" style="60"/>
  </cols>
  <sheetData>
    <row r="1" spans="1:11">
      <c r="A1" s="57"/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>
      <c r="A2" s="62"/>
      <c r="B2" s="63" t="s">
        <v>0</v>
      </c>
      <c r="C2" s="63"/>
      <c r="D2" s="64"/>
      <c r="E2" s="166" t="s">
        <v>152</v>
      </c>
      <c r="F2" s="166"/>
      <c r="G2" s="65" t="s">
        <v>1</v>
      </c>
      <c r="H2" s="65"/>
      <c r="I2" s="65"/>
      <c r="J2" s="65"/>
      <c r="K2" s="66"/>
    </row>
    <row r="3" spans="1:11">
      <c r="A3" s="62"/>
      <c r="B3" s="65" t="s">
        <v>141</v>
      </c>
      <c r="C3" s="112" t="s">
        <v>153</v>
      </c>
      <c r="D3" s="112"/>
      <c r="E3" s="112"/>
      <c r="F3" s="112"/>
      <c r="G3" s="65"/>
      <c r="H3" s="65"/>
      <c r="I3" s="65"/>
      <c r="J3" s="65"/>
      <c r="K3" s="66"/>
    </row>
    <row r="4" spans="1:11">
      <c r="A4" s="67"/>
      <c r="B4" s="68"/>
      <c r="C4" s="68"/>
      <c r="D4" s="64"/>
      <c r="E4" s="64"/>
      <c r="F4" s="64"/>
      <c r="G4" s="6"/>
      <c r="H4" s="6"/>
      <c r="I4" s="6"/>
      <c r="J4" s="6"/>
      <c r="K4" s="7"/>
    </row>
    <row r="5" spans="1:11">
      <c r="A5" s="69"/>
      <c r="B5" s="70"/>
      <c r="C5" s="70"/>
      <c r="D5" s="70"/>
      <c r="E5" s="70"/>
      <c r="F5" s="70"/>
      <c r="G5" s="8"/>
      <c r="H5" s="8"/>
      <c r="I5" s="8"/>
      <c r="J5" s="8"/>
      <c r="K5" s="9"/>
    </row>
    <row r="6" spans="1:11" ht="18.75" customHeight="1">
      <c r="A6" s="144" t="s">
        <v>37</v>
      </c>
      <c r="B6" s="145"/>
      <c r="C6" s="145"/>
      <c r="D6" s="145"/>
      <c r="E6" s="145"/>
      <c r="F6" s="145"/>
      <c r="G6" s="145"/>
      <c r="H6" s="146"/>
      <c r="I6" s="135" t="s">
        <v>142</v>
      </c>
      <c r="J6" s="136"/>
      <c r="K6" s="137"/>
    </row>
    <row r="7" spans="1:11" ht="12.75" customHeight="1" thickBot="1">
      <c r="A7" s="71" t="s">
        <v>3</v>
      </c>
      <c r="B7" s="150"/>
      <c r="C7" s="150"/>
      <c r="D7" s="150"/>
      <c r="E7" s="150"/>
      <c r="F7" s="150"/>
      <c r="G7" s="150"/>
      <c r="H7" s="151"/>
      <c r="I7" s="138"/>
      <c r="J7" s="139"/>
      <c r="K7" s="140"/>
    </row>
    <row r="8" spans="1:11" ht="18.75" customHeight="1" thickBot="1">
      <c r="A8" s="72" t="s">
        <v>139</v>
      </c>
      <c r="B8" s="188" t="s">
        <v>140</v>
      </c>
      <c r="C8" s="189"/>
      <c r="D8" s="73" t="s">
        <v>144</v>
      </c>
      <c r="E8" s="74"/>
      <c r="F8" s="54"/>
      <c r="G8" s="75" t="s">
        <v>4</v>
      </c>
      <c r="H8" s="55"/>
      <c r="I8" s="141" t="s">
        <v>143</v>
      </c>
      <c r="J8" s="142"/>
      <c r="K8" s="143"/>
    </row>
    <row r="9" spans="1:11" ht="25.5" customHeight="1">
      <c r="A9" s="196"/>
      <c r="B9" s="148"/>
      <c r="C9" s="149"/>
      <c r="D9" s="147" t="s">
        <v>5</v>
      </c>
      <c r="E9" s="148"/>
      <c r="F9" s="149"/>
      <c r="G9" s="192"/>
      <c r="H9" s="193"/>
      <c r="I9" s="10" t="s">
        <v>6</v>
      </c>
      <c r="J9" s="11" t="s">
        <v>7</v>
      </c>
      <c r="K9" s="12" t="s">
        <v>8</v>
      </c>
    </row>
    <row r="10" spans="1:11" ht="12.75" customHeight="1">
      <c r="A10" s="182" t="s">
        <v>9</v>
      </c>
      <c r="B10" s="183"/>
      <c r="C10" s="183"/>
      <c r="D10" s="183"/>
      <c r="E10" s="183"/>
      <c r="F10" s="184"/>
      <c r="G10" s="105" t="s">
        <v>10</v>
      </c>
      <c r="H10" s="106"/>
      <c r="I10" s="13" t="s">
        <v>10</v>
      </c>
      <c r="J10" s="14"/>
      <c r="K10" s="15" t="s">
        <v>10</v>
      </c>
    </row>
    <row r="11" spans="1:11">
      <c r="A11" s="185">
        <v>1</v>
      </c>
      <c r="B11" s="171"/>
      <c r="C11" s="172"/>
      <c r="D11" s="126" t="s">
        <v>138</v>
      </c>
      <c r="E11" s="127"/>
      <c r="F11" s="128"/>
      <c r="G11" s="107">
        <v>0.4</v>
      </c>
      <c r="H11" s="108"/>
      <c r="I11" s="93">
        <v>0.32</v>
      </c>
      <c r="J11" s="94">
        <v>0.4</v>
      </c>
      <c r="K11" s="95">
        <v>0.74</v>
      </c>
    </row>
    <row r="12" spans="1:11">
      <c r="A12" s="185">
        <v>2</v>
      </c>
      <c r="B12" s="171"/>
      <c r="C12" s="172"/>
      <c r="D12" s="126" t="s">
        <v>11</v>
      </c>
      <c r="E12" s="127"/>
      <c r="F12" s="128"/>
      <c r="G12" s="107">
        <v>0.5</v>
      </c>
      <c r="H12" s="108"/>
      <c r="I12" s="93">
        <v>0.5</v>
      </c>
      <c r="J12" s="94">
        <v>0.56000000000000005</v>
      </c>
      <c r="K12" s="95">
        <v>0.97</v>
      </c>
    </row>
    <row r="13" spans="1:11" ht="12" customHeight="1">
      <c r="A13" s="185">
        <v>3</v>
      </c>
      <c r="B13" s="171"/>
      <c r="C13" s="172"/>
      <c r="D13" s="126" t="s">
        <v>12</v>
      </c>
      <c r="E13" s="127"/>
      <c r="F13" s="128"/>
      <c r="G13" s="107">
        <v>4.6100000000000003</v>
      </c>
      <c r="H13" s="108"/>
      <c r="I13" s="93">
        <v>3.8</v>
      </c>
      <c r="J13" s="94">
        <v>4.01</v>
      </c>
      <c r="K13" s="95">
        <v>4.67</v>
      </c>
    </row>
    <row r="14" spans="1:11">
      <c r="A14" s="171"/>
      <c r="B14" s="171"/>
      <c r="C14" s="172"/>
      <c r="D14" s="126"/>
      <c r="E14" s="127"/>
      <c r="F14" s="128"/>
      <c r="G14" s="170"/>
      <c r="H14" s="171"/>
      <c r="I14" s="65"/>
      <c r="J14" s="65"/>
      <c r="K14" s="66"/>
    </row>
    <row r="15" spans="1:11" ht="12.75" customHeight="1">
      <c r="A15" s="179" t="s">
        <v>13</v>
      </c>
      <c r="B15" s="180"/>
      <c r="C15" s="180"/>
      <c r="D15" s="180"/>
      <c r="E15" s="180"/>
      <c r="F15" s="181"/>
      <c r="G15" s="121">
        <f>(1+(G11+G12+G13)/100)</f>
        <v>1.0550999999999999</v>
      </c>
      <c r="H15" s="122"/>
      <c r="I15" s="38"/>
      <c r="J15" s="39"/>
      <c r="K15" s="40"/>
    </row>
    <row r="16" spans="1:11">
      <c r="A16" s="185">
        <v>4</v>
      </c>
      <c r="B16" s="171"/>
      <c r="C16" s="172"/>
      <c r="D16" s="126" t="s">
        <v>14</v>
      </c>
      <c r="E16" s="127"/>
      <c r="F16" s="128"/>
      <c r="G16" s="107">
        <v>1.21</v>
      </c>
      <c r="H16" s="108"/>
      <c r="I16" s="93">
        <v>1.02</v>
      </c>
      <c r="J16" s="94">
        <v>1.1100000000000001</v>
      </c>
      <c r="K16" s="95">
        <v>1.21</v>
      </c>
    </row>
    <row r="17" spans="1:15" ht="15" customHeight="1">
      <c r="A17" s="179" t="s">
        <v>15</v>
      </c>
      <c r="B17" s="180"/>
      <c r="C17" s="180"/>
      <c r="D17" s="180"/>
      <c r="E17" s="180"/>
      <c r="F17" s="181"/>
      <c r="G17" s="121">
        <f>1+((G16)/100)</f>
        <v>1.0121</v>
      </c>
      <c r="H17" s="122"/>
      <c r="I17" s="38"/>
      <c r="J17" s="39"/>
      <c r="K17" s="40"/>
    </row>
    <row r="18" spans="1:15">
      <c r="A18" s="185">
        <v>5</v>
      </c>
      <c r="B18" s="171"/>
      <c r="C18" s="172"/>
      <c r="D18" s="126" t="s">
        <v>16</v>
      </c>
      <c r="E18" s="127"/>
      <c r="F18" s="128"/>
      <c r="G18" s="107">
        <v>8.6</v>
      </c>
      <c r="H18" s="108"/>
      <c r="I18" s="93">
        <v>6.64</v>
      </c>
      <c r="J18" s="94">
        <v>7.3</v>
      </c>
      <c r="K18" s="95">
        <v>8.69</v>
      </c>
    </row>
    <row r="19" spans="1:15">
      <c r="A19" s="179" t="s">
        <v>17</v>
      </c>
      <c r="B19" s="180"/>
      <c r="C19" s="180"/>
      <c r="D19" s="180"/>
      <c r="E19" s="180"/>
      <c r="F19" s="181"/>
      <c r="G19" s="121">
        <f>1+(G18/100)</f>
        <v>1.0860000000000001</v>
      </c>
      <c r="H19" s="122"/>
      <c r="I19" s="38"/>
      <c r="J19" s="39"/>
      <c r="K19" s="40"/>
    </row>
    <row r="20" spans="1:15" ht="12.75" customHeight="1">
      <c r="A20" s="182" t="s">
        <v>18</v>
      </c>
      <c r="B20" s="183"/>
      <c r="C20" s="183"/>
      <c r="D20" s="183"/>
      <c r="E20" s="183"/>
      <c r="F20" s="184"/>
      <c r="G20" s="119"/>
      <c r="H20" s="120"/>
      <c r="I20" s="38"/>
      <c r="J20" s="39"/>
      <c r="K20" s="40"/>
    </row>
    <row r="21" spans="1:15">
      <c r="A21" s="185">
        <v>6</v>
      </c>
      <c r="B21" s="171"/>
      <c r="C21" s="172"/>
      <c r="D21" s="126" t="s">
        <v>19</v>
      </c>
      <c r="E21" s="127"/>
      <c r="F21" s="128"/>
      <c r="G21" s="186">
        <v>3</v>
      </c>
      <c r="H21" s="187"/>
      <c r="I21" s="93">
        <v>3</v>
      </c>
      <c r="J21" s="94">
        <v>3</v>
      </c>
      <c r="K21" s="95">
        <v>3</v>
      </c>
    </row>
    <row r="22" spans="1:15" ht="16.5" customHeight="1">
      <c r="A22" s="185">
        <v>7</v>
      </c>
      <c r="B22" s="171"/>
      <c r="C22" s="172"/>
      <c r="D22" s="126" t="s">
        <v>20</v>
      </c>
      <c r="E22" s="127"/>
      <c r="F22" s="128"/>
      <c r="G22" s="186">
        <v>0.65</v>
      </c>
      <c r="H22" s="187"/>
      <c r="I22" s="93">
        <v>0.65</v>
      </c>
      <c r="J22" s="94">
        <v>0.65</v>
      </c>
      <c r="K22" s="95">
        <v>0.65</v>
      </c>
    </row>
    <row r="23" spans="1:15" ht="12.75" customHeight="1">
      <c r="A23" s="185">
        <v>8</v>
      </c>
      <c r="B23" s="171"/>
      <c r="C23" s="172"/>
      <c r="D23" s="126" t="s">
        <v>21</v>
      </c>
      <c r="E23" s="127"/>
      <c r="F23" s="128"/>
      <c r="G23" s="119"/>
      <c r="H23" s="120"/>
      <c r="I23" s="197" t="s">
        <v>22</v>
      </c>
      <c r="J23" s="198"/>
      <c r="K23" s="199"/>
    </row>
    <row r="24" spans="1:15" ht="12.75" customHeight="1">
      <c r="A24" s="185">
        <v>9</v>
      </c>
      <c r="B24" s="171"/>
      <c r="C24" s="172"/>
      <c r="D24" s="126" t="s">
        <v>23</v>
      </c>
      <c r="E24" s="127"/>
      <c r="F24" s="128"/>
      <c r="G24" s="119"/>
      <c r="H24" s="120"/>
      <c r="I24" s="197" t="s">
        <v>22</v>
      </c>
      <c r="J24" s="198"/>
      <c r="K24" s="199"/>
    </row>
    <row r="25" spans="1:15" ht="12.75" customHeight="1">
      <c r="A25" s="182" t="s">
        <v>24</v>
      </c>
      <c r="B25" s="183"/>
      <c r="C25" s="183"/>
      <c r="D25" s="183"/>
      <c r="E25" s="183"/>
      <c r="F25" s="184"/>
      <c r="G25" s="119"/>
      <c r="H25" s="120"/>
      <c r="I25" s="93"/>
      <c r="J25" s="94"/>
      <c r="K25" s="95"/>
    </row>
    <row r="26" spans="1:15" ht="12.75" customHeight="1">
      <c r="A26" s="185">
        <v>10</v>
      </c>
      <c r="B26" s="171"/>
      <c r="C26" s="172"/>
      <c r="D26" s="126" t="s">
        <v>25</v>
      </c>
      <c r="E26" s="127"/>
      <c r="F26" s="128"/>
      <c r="G26" s="107">
        <v>3</v>
      </c>
      <c r="H26" s="108"/>
      <c r="I26" s="123" t="s">
        <v>147</v>
      </c>
      <c r="J26" s="124"/>
      <c r="K26" s="125"/>
    </row>
    <row r="27" spans="1:15" ht="12.75" customHeight="1">
      <c r="A27" s="179" t="s">
        <v>26</v>
      </c>
      <c r="B27" s="180"/>
      <c r="C27" s="180"/>
      <c r="D27" s="180"/>
      <c r="E27" s="180"/>
      <c r="F27" s="181"/>
      <c r="G27" s="121">
        <f>(G21+G22+G26)/100</f>
        <v>6.6500000000000004E-2</v>
      </c>
      <c r="H27" s="122"/>
      <c r="I27" s="93"/>
      <c r="J27" s="94"/>
      <c r="K27" s="95"/>
    </row>
    <row r="28" spans="1:15" ht="13.5" thickBot="1">
      <c r="A28" s="171"/>
      <c r="B28" s="171"/>
      <c r="C28" s="172"/>
      <c r="D28" s="126"/>
      <c r="E28" s="127"/>
      <c r="F28" s="128"/>
      <c r="G28" s="129"/>
      <c r="H28" s="130"/>
      <c r="I28" s="43"/>
      <c r="J28" s="43"/>
      <c r="K28" s="44"/>
    </row>
    <row r="29" spans="1:15" ht="13.5" customHeight="1" thickBot="1">
      <c r="A29" s="116" t="s">
        <v>38</v>
      </c>
      <c r="B29" s="117"/>
      <c r="C29" s="117"/>
      <c r="D29" s="117"/>
      <c r="E29" s="117"/>
      <c r="F29" s="118"/>
      <c r="G29" s="131">
        <f>TRUNC((((G15*G17*G19)/(1-G27))-1)*100,2)</f>
        <v>24.23</v>
      </c>
      <c r="H29" s="132"/>
      <c r="I29" s="41">
        <v>19.600000000000001</v>
      </c>
      <c r="J29" s="42">
        <v>20.97</v>
      </c>
      <c r="K29" s="42">
        <v>24.23</v>
      </c>
      <c r="M29" s="28">
        <v>22.95</v>
      </c>
      <c r="N29" s="29"/>
      <c r="O29" s="30">
        <v>27.71</v>
      </c>
    </row>
    <row r="30" spans="1:15" ht="12.75" customHeight="1">
      <c r="A30" s="194" t="str">
        <f>IF(AND(G29&gt;=I29,G29&lt;=K29)," ","ATENÇÃO: Verificar limites dos itens componentes do BDI")</f>
        <v xml:space="preserve"> </v>
      </c>
      <c r="B30" s="195"/>
      <c r="C30" s="195"/>
      <c r="D30" s="195"/>
      <c r="E30" s="195"/>
      <c r="F30" s="195"/>
      <c r="G30" s="1"/>
      <c r="H30" s="1"/>
      <c r="I30" s="1"/>
      <c r="J30" s="1"/>
      <c r="K30" s="2"/>
    </row>
    <row r="31" spans="1:15" ht="12.75" hidden="1" customHeight="1">
      <c r="A31" s="76"/>
      <c r="B31" s="77"/>
      <c r="C31" s="77"/>
      <c r="D31" s="77"/>
      <c r="E31" s="77"/>
      <c r="F31" s="77"/>
      <c r="G31" s="3"/>
      <c r="H31" s="3"/>
      <c r="I31" s="28">
        <v>22.95</v>
      </c>
      <c r="J31" s="29"/>
      <c r="K31" s="30">
        <v>27.71</v>
      </c>
    </row>
    <row r="32" spans="1:15" ht="14.25" customHeight="1">
      <c r="A32" s="78"/>
      <c r="B32" s="78"/>
      <c r="C32" s="78"/>
      <c r="D32" s="79"/>
      <c r="E32" s="79"/>
      <c r="F32" s="79"/>
      <c r="G32" s="3"/>
      <c r="H32" s="3"/>
      <c r="I32" s="3"/>
      <c r="J32" s="3"/>
      <c r="K32" s="4"/>
    </row>
    <row r="33" spans="1:11" ht="12.75" customHeight="1">
      <c r="A33" s="190" t="s">
        <v>27</v>
      </c>
      <c r="B33" s="191"/>
      <c r="C33" s="191"/>
      <c r="D33" s="191"/>
      <c r="E33" s="191"/>
      <c r="F33" s="191"/>
      <c r="G33" s="6"/>
      <c r="H33" s="6" t="s">
        <v>28</v>
      </c>
      <c r="I33" s="65"/>
      <c r="J33" s="65"/>
      <c r="K33" s="7"/>
    </row>
    <row r="34" spans="1:11">
      <c r="A34" s="175" t="s">
        <v>29</v>
      </c>
      <c r="B34" s="176"/>
      <c r="C34" s="176"/>
      <c r="D34" s="176"/>
      <c r="E34" s="176"/>
      <c r="F34" s="176"/>
      <c r="G34" s="6"/>
      <c r="H34" s="6"/>
      <c r="I34" s="31"/>
      <c r="J34" s="31"/>
      <c r="K34" s="5"/>
    </row>
    <row r="35" spans="1:11">
      <c r="A35" s="175" t="s">
        <v>30</v>
      </c>
      <c r="B35" s="176"/>
      <c r="C35" s="176"/>
      <c r="D35" s="176"/>
      <c r="E35" s="176"/>
      <c r="F35" s="176"/>
      <c r="G35" s="65"/>
      <c r="H35" s="65"/>
      <c r="I35" s="65"/>
      <c r="J35" s="65"/>
      <c r="K35" s="66"/>
    </row>
    <row r="36" spans="1:11" ht="118.5" customHeight="1">
      <c r="A36" s="133" t="s">
        <v>31</v>
      </c>
      <c r="B36" s="134"/>
      <c r="C36" s="134"/>
      <c r="D36" s="134"/>
      <c r="E36" s="134"/>
      <c r="F36" s="134"/>
      <c r="G36" s="109" t="s">
        <v>32</v>
      </c>
      <c r="H36" s="110"/>
      <c r="I36" s="110"/>
      <c r="J36" s="110"/>
      <c r="K36" s="111"/>
    </row>
    <row r="37" spans="1:11" ht="12.75" customHeight="1">
      <c r="A37" s="88"/>
      <c r="B37" s="89"/>
      <c r="C37" s="89"/>
      <c r="D37" s="83"/>
      <c r="E37" s="83"/>
      <c r="F37" s="83"/>
      <c r="G37" s="90"/>
      <c r="H37" s="91"/>
      <c r="I37" s="91"/>
      <c r="J37" s="91"/>
      <c r="K37" s="92"/>
    </row>
    <row r="38" spans="1:11" ht="12.75" customHeight="1">
      <c r="A38" s="168" t="s">
        <v>33</v>
      </c>
      <c r="B38" s="169"/>
      <c r="C38" s="169"/>
      <c r="D38" s="169"/>
      <c r="E38" s="169"/>
      <c r="F38" s="169"/>
      <c r="G38" s="90"/>
      <c r="H38" s="84"/>
      <c r="I38" s="84"/>
      <c r="J38" s="84"/>
      <c r="K38" s="92"/>
    </row>
    <row r="39" spans="1:11" ht="12.75" customHeight="1">
      <c r="A39" s="170" t="s">
        <v>34</v>
      </c>
      <c r="B39" s="171"/>
      <c r="C39" s="171"/>
      <c r="D39" s="171"/>
      <c r="E39" s="171"/>
      <c r="F39" s="172"/>
      <c r="G39" s="173"/>
      <c r="H39" s="174"/>
      <c r="I39" s="33"/>
      <c r="J39" s="33"/>
      <c r="K39" s="34"/>
    </row>
    <row r="40" spans="1:11" ht="12.75" customHeight="1">
      <c r="A40" s="67"/>
      <c r="B40" s="68"/>
      <c r="C40" s="68"/>
      <c r="D40" s="68"/>
      <c r="E40" s="68"/>
      <c r="F40" s="68"/>
      <c r="G40" s="32"/>
      <c r="H40" s="32"/>
      <c r="I40" s="33"/>
      <c r="J40" s="33"/>
      <c r="K40" s="34"/>
    </row>
    <row r="41" spans="1:11" ht="12.75" customHeight="1">
      <c r="A41" s="67"/>
      <c r="B41" s="68"/>
      <c r="C41" s="68"/>
      <c r="D41" s="68"/>
      <c r="E41" s="68"/>
      <c r="F41" s="68"/>
      <c r="G41" s="32"/>
      <c r="H41" s="32"/>
      <c r="I41" s="33"/>
      <c r="J41" s="33"/>
      <c r="K41" s="34"/>
    </row>
    <row r="42" spans="1:11" ht="12.75" customHeight="1" thickBot="1">
      <c r="A42" s="67"/>
      <c r="B42" s="68"/>
      <c r="C42" s="68"/>
      <c r="D42" s="68"/>
      <c r="E42" s="68"/>
      <c r="F42" s="68"/>
      <c r="G42" s="32"/>
      <c r="H42" s="32"/>
      <c r="I42" s="33"/>
      <c r="J42" s="33"/>
      <c r="K42" s="34"/>
    </row>
    <row r="43" spans="1:11" ht="15" customHeight="1" thickBot="1">
      <c r="A43" s="67"/>
      <c r="B43" s="85"/>
      <c r="C43" s="85"/>
      <c r="D43" s="161" t="s">
        <v>35</v>
      </c>
      <c r="E43" s="162"/>
      <c r="F43" s="162"/>
      <c r="G43" s="162"/>
      <c r="H43" s="162"/>
      <c r="I43" s="163"/>
      <c r="J43" s="164">
        <f>IF(AND(G29&gt;=I29,G29&lt;=K29),(((G15*G17*G19)/(1-(G27+G39/100)))-1)," ")</f>
        <v>0.24231735089448314</v>
      </c>
      <c r="K43" s="165">
        <f>(((K26*K28*K29)/(1-K37))-1)*100</f>
        <v>-100</v>
      </c>
    </row>
    <row r="44" spans="1:11" ht="12.75" customHeight="1">
      <c r="A44" s="88"/>
      <c r="B44" s="89"/>
      <c r="C44" s="89"/>
      <c r="D44" s="83"/>
      <c r="E44" s="83"/>
      <c r="F44" s="83"/>
      <c r="G44" s="90"/>
      <c r="H44" s="91"/>
      <c r="I44" s="91"/>
      <c r="J44" s="91"/>
      <c r="K44" s="92"/>
    </row>
    <row r="45" spans="1:11" ht="12.75" customHeight="1">
      <c r="A45" s="88"/>
      <c r="B45" s="89"/>
      <c r="C45" s="89"/>
      <c r="D45" s="83"/>
      <c r="E45" s="83"/>
      <c r="F45" s="83"/>
      <c r="G45" s="90"/>
      <c r="H45" s="91"/>
      <c r="I45" s="91"/>
      <c r="J45" s="91"/>
      <c r="K45" s="92"/>
    </row>
    <row r="46" spans="1:11" ht="12.75" customHeight="1">
      <c r="A46" s="88"/>
      <c r="B46" s="89"/>
      <c r="C46" s="89"/>
      <c r="D46" s="83"/>
      <c r="E46" s="83"/>
      <c r="F46" s="83"/>
      <c r="G46" s="90"/>
      <c r="H46" s="91"/>
      <c r="I46" s="91"/>
      <c r="J46" s="91"/>
      <c r="K46" s="92"/>
    </row>
    <row r="47" spans="1:11" ht="12.75" customHeight="1">
      <c r="A47" s="88"/>
      <c r="B47" s="89"/>
      <c r="C47" s="89"/>
      <c r="D47" s="83"/>
      <c r="E47" s="83"/>
      <c r="F47" s="83"/>
      <c r="G47" s="90"/>
      <c r="H47" s="91"/>
      <c r="I47" s="91"/>
      <c r="J47" s="91"/>
      <c r="K47" s="92"/>
    </row>
    <row r="48" spans="1:11">
      <c r="A48" s="62"/>
      <c r="B48" s="65"/>
      <c r="C48" s="65"/>
      <c r="D48" s="65"/>
      <c r="E48" s="65"/>
      <c r="F48" s="65"/>
      <c r="G48" s="166"/>
      <c r="H48" s="166"/>
      <c r="I48" s="166"/>
      <c r="J48" s="166"/>
      <c r="K48" s="167"/>
    </row>
    <row r="49" spans="1:11" ht="12.75" customHeight="1">
      <c r="A49" s="62"/>
      <c r="B49" s="65"/>
      <c r="C49" s="65"/>
      <c r="D49" s="65"/>
      <c r="E49" s="65"/>
      <c r="F49" s="65"/>
      <c r="G49" s="65" t="s">
        <v>146</v>
      </c>
      <c r="H49" s="65"/>
      <c r="I49" s="65"/>
      <c r="J49" s="65"/>
      <c r="K49" s="66"/>
    </row>
    <row r="50" spans="1:11" ht="12.75" customHeight="1">
      <c r="A50" s="62"/>
      <c r="B50" s="65"/>
      <c r="C50" s="65"/>
      <c r="D50" s="65"/>
      <c r="E50" s="65"/>
      <c r="F50" s="65"/>
      <c r="G50" s="65"/>
      <c r="H50" s="65"/>
      <c r="I50" s="65"/>
      <c r="J50" s="65"/>
      <c r="K50" s="66"/>
    </row>
    <row r="51" spans="1:11" ht="12.75" customHeight="1">
      <c r="A51" s="62"/>
      <c r="B51" s="65"/>
      <c r="C51" s="65"/>
      <c r="D51" s="65"/>
      <c r="E51" s="65"/>
      <c r="F51" s="65"/>
      <c r="G51" s="65"/>
      <c r="H51" s="65"/>
      <c r="I51" s="65"/>
      <c r="J51" s="65"/>
      <c r="K51" s="66"/>
    </row>
    <row r="52" spans="1:11" ht="12.75" customHeight="1">
      <c r="A52" s="62"/>
      <c r="B52" s="65"/>
      <c r="C52" s="65"/>
      <c r="D52" s="65"/>
      <c r="E52" s="65"/>
      <c r="F52" s="65"/>
      <c r="G52" s="65"/>
      <c r="H52" s="65"/>
      <c r="I52" s="65"/>
      <c r="J52" s="65"/>
      <c r="K52" s="66"/>
    </row>
    <row r="53" spans="1:11">
      <c r="A53" s="62"/>
      <c r="B53" s="65"/>
      <c r="C53" s="112"/>
      <c r="D53" s="112"/>
      <c r="E53" s="112"/>
      <c r="F53" s="112"/>
      <c r="G53" s="65"/>
      <c r="H53" s="65"/>
      <c r="I53" s="65"/>
      <c r="J53" s="65"/>
      <c r="K53" s="66"/>
    </row>
    <row r="54" spans="1:11">
      <c r="A54" s="62"/>
      <c r="B54" s="65"/>
      <c r="C54" s="178" t="s">
        <v>148</v>
      </c>
      <c r="D54" s="178"/>
      <c r="E54" s="178"/>
      <c r="F54" s="178"/>
      <c r="G54" s="65"/>
      <c r="H54" s="65"/>
      <c r="I54" s="65"/>
      <c r="J54" s="65"/>
      <c r="K54" s="66"/>
    </row>
    <row r="55" spans="1:11">
      <c r="A55" s="62"/>
      <c r="B55" s="65"/>
      <c r="C55" s="177" t="s">
        <v>149</v>
      </c>
      <c r="D55" s="177"/>
      <c r="E55" s="177"/>
      <c r="F55" s="86"/>
      <c r="G55" s="65"/>
      <c r="H55" s="65"/>
      <c r="I55" s="65"/>
      <c r="J55" s="65"/>
      <c r="K55" s="66"/>
    </row>
    <row r="56" spans="1:11">
      <c r="A56" s="62"/>
      <c r="B56" s="65"/>
      <c r="C56" s="65"/>
      <c r="D56" s="65"/>
      <c r="E56" s="65"/>
      <c r="F56" s="65"/>
      <c r="G56" s="65"/>
      <c r="H56" s="65"/>
      <c r="I56" s="65"/>
      <c r="J56" s="65"/>
      <c r="K56" s="66"/>
    </row>
    <row r="57" spans="1:11">
      <c r="A57" s="62"/>
      <c r="B57" s="65"/>
      <c r="C57" s="65"/>
      <c r="D57" s="65"/>
      <c r="E57" s="65"/>
      <c r="F57" s="65"/>
      <c r="G57" s="65"/>
      <c r="H57" s="65"/>
      <c r="I57" s="65"/>
      <c r="J57" s="65"/>
      <c r="K57" s="66"/>
    </row>
    <row r="58" spans="1:11">
      <c r="A58" s="62"/>
      <c r="B58" s="65"/>
      <c r="C58" s="65"/>
      <c r="D58" s="65"/>
      <c r="E58" s="65"/>
      <c r="F58" s="65"/>
      <c r="G58" s="65"/>
      <c r="H58" s="65"/>
      <c r="I58" s="65"/>
      <c r="J58" s="65"/>
      <c r="K58" s="66"/>
    </row>
    <row r="59" spans="1:11">
      <c r="A59" s="62"/>
      <c r="B59" s="65"/>
      <c r="C59" s="65"/>
      <c r="D59" s="65"/>
      <c r="E59" s="65"/>
      <c r="F59" s="65"/>
      <c r="G59" s="65"/>
      <c r="H59" s="65"/>
      <c r="I59" s="65"/>
      <c r="J59" s="65"/>
      <c r="K59" s="66"/>
    </row>
    <row r="60" spans="1:11">
      <c r="A60" s="152" t="s">
        <v>36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4"/>
    </row>
    <row r="61" spans="1:11">
      <c r="A61" s="155"/>
      <c r="B61" s="156"/>
      <c r="C61" s="156"/>
      <c r="D61" s="156"/>
      <c r="E61" s="156"/>
      <c r="F61" s="156"/>
      <c r="G61" s="156"/>
      <c r="H61" s="156"/>
      <c r="I61" s="156"/>
      <c r="J61" s="156"/>
      <c r="K61" s="157"/>
    </row>
    <row r="62" spans="1:11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60"/>
    </row>
    <row r="63" spans="1:11" ht="12.75" customHeight="1">
      <c r="A63" s="152" t="s">
        <v>75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4"/>
    </row>
    <row r="64" spans="1:11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7"/>
    </row>
    <row r="65" spans="1:11">
      <c r="A65" s="155"/>
      <c r="B65" s="156"/>
      <c r="C65" s="156"/>
      <c r="D65" s="156"/>
      <c r="E65" s="156"/>
      <c r="F65" s="156"/>
      <c r="G65" s="156"/>
      <c r="H65" s="156"/>
      <c r="I65" s="156"/>
      <c r="J65" s="156"/>
      <c r="K65" s="157"/>
    </row>
    <row r="66" spans="1:11">
      <c r="A66" s="155"/>
      <c r="B66" s="156"/>
      <c r="C66" s="156"/>
      <c r="D66" s="156"/>
      <c r="E66" s="156"/>
      <c r="F66" s="156"/>
      <c r="G66" s="156"/>
      <c r="H66" s="156"/>
      <c r="I66" s="156"/>
      <c r="J66" s="156"/>
      <c r="K66" s="157"/>
    </row>
    <row r="67" spans="1:1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7"/>
    </row>
    <row r="68" spans="1:1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7"/>
    </row>
    <row r="69" spans="1:11">
      <c r="A69" s="155"/>
      <c r="B69" s="156"/>
      <c r="C69" s="156"/>
      <c r="D69" s="156"/>
      <c r="E69" s="156"/>
      <c r="F69" s="156"/>
      <c r="G69" s="156"/>
      <c r="H69" s="156"/>
      <c r="I69" s="156"/>
      <c r="J69" s="156"/>
      <c r="K69" s="157"/>
    </row>
    <row r="70" spans="1:11">
      <c r="A70" s="158"/>
      <c r="B70" s="159"/>
      <c r="C70" s="159"/>
      <c r="D70" s="159"/>
      <c r="E70" s="159"/>
      <c r="F70" s="159"/>
      <c r="G70" s="159"/>
      <c r="H70" s="159"/>
      <c r="I70" s="159"/>
      <c r="J70" s="159"/>
      <c r="K70" s="160"/>
    </row>
  </sheetData>
  <sheetProtection password="E9AE" sheet="1" objects="1" scenarios="1" selectLockedCells="1"/>
  <mergeCells count="82">
    <mergeCell ref="C53:F53"/>
    <mergeCell ref="C54:F54"/>
    <mergeCell ref="C55:E55"/>
    <mergeCell ref="A60:K62"/>
    <mergeCell ref="A63:K70"/>
    <mergeCell ref="G48:K48"/>
    <mergeCell ref="A30:F30"/>
    <mergeCell ref="A33:F33"/>
    <mergeCell ref="A34:F34"/>
    <mergeCell ref="A35:F35"/>
    <mergeCell ref="A36:F36"/>
    <mergeCell ref="G36:K36"/>
    <mergeCell ref="A38:F38"/>
    <mergeCell ref="A39:F39"/>
    <mergeCell ref="G39:H39"/>
    <mergeCell ref="D43:I43"/>
    <mergeCell ref="J43:K43"/>
    <mergeCell ref="A29:F29"/>
    <mergeCell ref="G29:H29"/>
    <mergeCell ref="A25:F25"/>
    <mergeCell ref="G25:H25"/>
    <mergeCell ref="A26:C26"/>
    <mergeCell ref="D26:F26"/>
    <mergeCell ref="G26:H26"/>
    <mergeCell ref="A27:F27"/>
    <mergeCell ref="G27:H27"/>
    <mergeCell ref="A28:C28"/>
    <mergeCell ref="D28:F28"/>
    <mergeCell ref="G28:H28"/>
    <mergeCell ref="I26:K26"/>
    <mergeCell ref="A23:C23"/>
    <mergeCell ref="D23:F23"/>
    <mergeCell ref="G23:H23"/>
    <mergeCell ref="I23:K23"/>
    <mergeCell ref="A24:C24"/>
    <mergeCell ref="D24:F24"/>
    <mergeCell ref="G24:H24"/>
    <mergeCell ref="I24:K24"/>
    <mergeCell ref="A22:C22"/>
    <mergeCell ref="D22:F22"/>
    <mergeCell ref="G22:H22"/>
    <mergeCell ref="A17:F17"/>
    <mergeCell ref="G17:H17"/>
    <mergeCell ref="A18:C18"/>
    <mergeCell ref="D18:F18"/>
    <mergeCell ref="G18:H18"/>
    <mergeCell ref="A19:F19"/>
    <mergeCell ref="G19:H19"/>
    <mergeCell ref="A20:F20"/>
    <mergeCell ref="G20:H20"/>
    <mergeCell ref="A21:C21"/>
    <mergeCell ref="D21:F21"/>
    <mergeCell ref="G21:H21"/>
    <mergeCell ref="A16:C16"/>
    <mergeCell ref="D16:F16"/>
    <mergeCell ref="G16:H16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F15"/>
    <mergeCell ref="G15:H15"/>
    <mergeCell ref="E2:F2"/>
    <mergeCell ref="C3:F3"/>
    <mergeCell ref="A6:H6"/>
    <mergeCell ref="A9:C9"/>
    <mergeCell ref="D9:F9"/>
    <mergeCell ref="G9:H9"/>
    <mergeCell ref="I6:K7"/>
    <mergeCell ref="B7:H7"/>
    <mergeCell ref="B8:C8"/>
    <mergeCell ref="I8:K8"/>
    <mergeCell ref="A11:C11"/>
    <mergeCell ref="D11:F11"/>
    <mergeCell ref="G11:H11"/>
    <mergeCell ref="A10:F10"/>
    <mergeCell ref="G10:H10"/>
  </mergeCells>
  <conditionalFormatting sqref="G20 G23:G25">
    <cfRule type="cellIs" dxfId="8" priority="10" stopIfTrue="1" operator="notBetween">
      <formula>I20</formula>
      <formula>K20</formula>
    </cfRule>
    <cfRule type="cellIs" dxfId="7" priority="11" stopIfTrue="1" operator="between">
      <formula>I20</formula>
      <formula>K20</formula>
    </cfRule>
  </conditionalFormatting>
  <conditionalFormatting sqref="I34:J34">
    <cfRule type="cellIs" dxfId="6" priority="8" stopIfTrue="1" operator="notBetween">
      <formula>L33</formula>
      <formula>K34</formula>
    </cfRule>
    <cfRule type="cellIs" dxfId="5" priority="9" stopIfTrue="1" operator="between">
      <formula>L33</formula>
      <formula>K34</formula>
    </cfRule>
  </conditionalFormatting>
  <conditionalFormatting sqref="G18:H18 G11:H13 G16:H16">
    <cfRule type="cellIs" priority="6" stopIfTrue="1" operator="between">
      <formula>$I11</formula>
      <formula>$K11</formula>
    </cfRule>
    <cfRule type="cellIs" dxfId="4" priority="7" stopIfTrue="1" operator="notBetween">
      <formula>$I11</formula>
      <formula>$K11</formula>
    </cfRule>
  </conditionalFormatting>
  <conditionalFormatting sqref="G29:H29">
    <cfRule type="cellIs" dxfId="3" priority="5" stopIfTrue="1" operator="notBetween">
      <formula>$I$29</formula>
      <formula>$K$29</formula>
    </cfRule>
  </conditionalFormatting>
  <conditionalFormatting sqref="A30:F30">
    <cfRule type="cellIs" dxfId="2" priority="3" stopIfTrue="1" operator="notEqual">
      <formula>"ATENÇÃO: Verificar limites dos itens componentes do BDI"</formula>
    </cfRule>
    <cfRule type="cellIs" dxfId="1" priority="4" stopIfTrue="1" operator="notBetween">
      <formula>"$I$29"</formula>
      <formula>"$K$29"</formula>
    </cfRule>
  </conditionalFormatting>
  <conditionalFormatting sqref="G26:H26">
    <cfRule type="cellIs" priority="1" stopIfTrue="1" operator="lessThan">
      <formula>5</formula>
    </cfRule>
    <cfRule type="cellIs" dxfId="0" priority="2" stopIfTrue="1" operator="greaterThan">
      <formula>5</formula>
    </cfRule>
  </conditionalFormatting>
  <pageMargins left="0.98425196850393704" right="0.59055118110236227" top="0.98425196850393704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Orientações  - BDI</vt:lpstr>
      <vt:lpstr>Const. Edifícios</vt:lpstr>
      <vt:lpstr>Rodovias e Ferrovias</vt:lpstr>
      <vt:lpstr>Materiais e Equipamentos</vt:lpstr>
      <vt:lpstr>BDI RUBIA</vt:lpstr>
      <vt:lpstr>'Const. Edifícios'!Area_de_impressao</vt:lpstr>
      <vt:lpstr>'Orientações  - BDI'!OLE_LINK1</vt:lpstr>
      <vt:lpstr>'Orientações  - BDI'!OLE_LINK4</vt:lpstr>
    </vt:vector>
  </TitlesOfParts>
  <Company>Caixa Econômica Federal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</dc:creator>
  <cp:lastModifiedBy>rubia.pereira</cp:lastModifiedBy>
  <cp:lastPrinted>2018-11-22T15:33:28Z</cp:lastPrinted>
  <dcterms:created xsi:type="dcterms:W3CDTF">2014-02-14T16:40:10Z</dcterms:created>
  <dcterms:modified xsi:type="dcterms:W3CDTF">2018-11-22T15:33:50Z</dcterms:modified>
</cp:coreProperties>
</file>